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8895" windowHeight="11640" activeTab="0"/>
  </bookViews>
  <sheets>
    <sheet name="RACE SETUP" sheetId="1" r:id="rId1"/>
    <sheet name="DISPLAY NOTICE" sheetId="2" r:id="rId2"/>
    <sheet name="CALCULATIONS" sheetId="3" r:id="rId3"/>
    <sheet name="PY DATA" sheetId="4" r:id="rId4"/>
    <sheet name="Changes" sheetId="5" r:id="rId5"/>
  </sheets>
  <definedNames>
    <definedName name="PYlist">OFFSET('PY DATA'!$F$3,0,0,COUNTA('PY DATA'!$F:$F)-1,1)</definedName>
    <definedName name="Race">'CALCULATIONS'!$C$4</definedName>
    <definedName name="RefPY">'CALCULATIONS'!$C$5</definedName>
    <definedName name="Start">'CALCULATIONS'!$C$2</definedName>
  </definedNames>
  <calcPr fullCalcOnLoad="1"/>
</workbook>
</file>

<file path=xl/sharedStrings.xml><?xml version="1.0" encoding="utf-8"?>
<sst xmlns="http://schemas.openxmlformats.org/spreadsheetml/2006/main" count="105" uniqueCount="99">
  <si>
    <t>Yardstick range</t>
  </si>
  <si>
    <t>from</t>
  </si>
  <si>
    <t>to</t>
  </si>
  <si>
    <t>Classes starting</t>
  </si>
  <si>
    <t>Start</t>
  </si>
  <si>
    <t>Race</t>
  </si>
  <si>
    <t>RefPY</t>
  </si>
  <si>
    <t>min PY</t>
  </si>
  <si>
    <t>max PY</t>
  </si>
  <si>
    <t>Start time</t>
  </si>
  <si>
    <t>Race length</t>
  </si>
  <si>
    <t xml:space="preserve"> mins</t>
  </si>
  <si>
    <t>RS 600</t>
  </si>
  <si>
    <t>upper time</t>
  </si>
  <si>
    <t>upper PY</t>
  </si>
  <si>
    <t>upper PY =  upper time  *  Ref PY  /  Race</t>
  </si>
  <si>
    <t>max PY  =  INT(upper PY)</t>
  </si>
  <si>
    <t>RS 400</t>
  </si>
  <si>
    <t>min PY = max PY of the next start time  +  1</t>
  </si>
  <si>
    <t>Class Name</t>
  </si>
  <si>
    <t>GROUP</t>
  </si>
  <si>
    <t>Group</t>
  </si>
  <si>
    <t>Group Classes</t>
  </si>
  <si>
    <t>PY</t>
  </si>
  <si>
    <t>GROUP CLASS</t>
  </si>
  <si>
    <t>Finish</t>
  </si>
  <si>
    <t>RACE FINISHES AT -</t>
  </si>
  <si>
    <t>Race Duration for Ref PY</t>
  </si>
  <si>
    <t xml:space="preserve">RACE will be </t>
  </si>
  <si>
    <t>Slowest Class Competing (Ref PY)</t>
  </si>
  <si>
    <t>Race Start Time for Ref PY</t>
  </si>
  <si>
    <t xml:space="preserve"> HH:MM</t>
  </si>
  <si>
    <t>Pursuit Race Timing Sheet  -  RACE SETUP</t>
  </si>
  <si>
    <t>Reference PY</t>
  </si>
  <si>
    <t>INSTRUCTIONS</t>
  </si>
  <si>
    <t xml:space="preserve">  (= Start time + Race duration)</t>
  </si>
  <si>
    <t>For a race of realistic settings this made no difference in practice.</t>
  </si>
  <si>
    <t>The method used to determine the group numbers in Column C from the group numbers in column B was not valid at the extremes of the range.</t>
  </si>
  <si>
    <t>But a different formula is now used to calculate the group number from the PY number, which is correct for all PYs in the list.</t>
  </si>
  <si>
    <t xml:space="preserve">PYlist is a dynamic named range. That means that as boats are added to or deleted from the list, the range changes. </t>
  </si>
  <si>
    <t>This avoids having all the blank rows from lower down the list appearing in the drop-down list.</t>
  </si>
  <si>
    <t>Classes in Race</t>
  </si>
  <si>
    <t>Formula in column H amended to show an X if the class is slower than RefPY and hence not in the race.</t>
  </si>
  <si>
    <t>Formula in Column O amended so as to not append to cell above if the cell above contains an X</t>
  </si>
  <si>
    <t>Column C in sheet PY DATA.  (Neil)</t>
  </si>
  <si>
    <t>The Drop-down list for Slowest Class selection on the RACE SETUP page. Data Validation.  (Neil)</t>
  </si>
  <si>
    <t>PY DATA sheet. (Neil)</t>
  </si>
  <si>
    <t>RO ONLY sheet added  (Janice)</t>
  </si>
  <si>
    <t>This used to be taken from an area off the right of the screen, linked to the PY list on the PY DATA sheet</t>
  </si>
  <si>
    <t>[Changes to the list of classes shown on the DISPLAY NOTICE are made in the PY DATA sheet.]</t>
  </si>
  <si>
    <t>Gull</t>
  </si>
  <si>
    <t>Topper</t>
  </si>
  <si>
    <t>Wanderer</t>
  </si>
  <si>
    <t>Lightning</t>
  </si>
  <si>
    <t>Enterprise</t>
  </si>
  <si>
    <t>Radial</t>
  </si>
  <si>
    <t>Vision</t>
  </si>
  <si>
    <t>Wayfarer</t>
  </si>
  <si>
    <t>Laser</t>
  </si>
  <si>
    <t>Vago XD</t>
  </si>
  <si>
    <t xml:space="preserve"> minutes</t>
  </si>
  <si>
    <t>Topaz Uno</t>
  </si>
  <si>
    <t>Osprey</t>
  </si>
  <si>
    <t>PYs updated for 2014 (Tudor PYs)</t>
  </si>
  <si>
    <t>PYs updated for 2015 (Tudor PYs)</t>
  </si>
  <si>
    <t>Look in     Formulas - Name Manager     to see the definition of PYlist.</t>
  </si>
  <si>
    <t>The drop-down list now references the PY DATA sheet directly by referring to a named range called PYlist (In    Data - Data Validation)</t>
  </si>
  <si>
    <t>The cell is now not Locked.   In DataValidation the "Ignore blank" option is now unticked.</t>
  </si>
  <si>
    <t>Change settings for the cell containing "Slowest Class competing" drop-down menu on RACE SETUP sheet.  (Neil)</t>
  </si>
  <si>
    <t>(Because newer versions of Excel behave differently to old version)</t>
  </si>
  <si>
    <t>START TIME OFFSET</t>
  </si>
  <si>
    <t>DISPLAY NOTICE (together with SIs) changed.  (Neil)</t>
  </si>
  <si>
    <t>RO ONLY sheet deleted (no longer needed)</t>
  </si>
  <si>
    <t>Group Numbers for starting are no longer used. Instead there is a START TIME OFFSET.</t>
  </si>
  <si>
    <t>Scheduled Start Time</t>
  </si>
  <si>
    <t>PYs updated for 2016 (Tudor PYs)</t>
  </si>
  <si>
    <t>PYs updated for 2017 (Tudor PYs)</t>
  </si>
  <si>
    <t>Feva S</t>
  </si>
  <si>
    <t>Some Tudor PYs updated/added</t>
  </si>
  <si>
    <t>PYs updated for 2018 (Tudor PYs)</t>
  </si>
  <si>
    <t>Blaze</t>
  </si>
  <si>
    <t>Vareo</t>
  </si>
  <si>
    <t>Quba S</t>
  </si>
  <si>
    <t>Stratos</t>
  </si>
  <si>
    <t>PYs updated for 2019 (Tudor PYs)</t>
  </si>
  <si>
    <t>Graduate (orig)</t>
  </si>
  <si>
    <t>Graduate (new)</t>
  </si>
  <si>
    <t>Europe</t>
  </si>
  <si>
    <t>PYs updated for 2022 (Tudor PYs)</t>
  </si>
  <si>
    <t>1 - Update the list of classes and PYs in the sheet "PY DATA"</t>
  </si>
  <si>
    <t>2 - Enter Race Start Time for the Reference (slowest) class</t>
  </si>
  <si>
    <t>3 - Enter the Duration of race for the Reference Class</t>
  </si>
  <si>
    <t>4 - Click in the Slowest Class cell and then open the drop-down list - Choose the Reference class</t>
  </si>
  <si>
    <t>5 - Check the DISPLAY NOTICE sheet (edit year if necessary) and then Print</t>
  </si>
  <si>
    <t>Streaker</t>
  </si>
  <si>
    <t>Vago (training)</t>
  </si>
  <si>
    <t>PURSUIT RACE - START TIME OFFSETS FOR EACH CLASS      2023</t>
  </si>
  <si>
    <t>PYs updated for 2023 (Tudor PYs)</t>
  </si>
  <si>
    <t>Tudor PY for Vago XD changed from 1067 to 1068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</si>
</sst>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  <numFmt numFmtId="171" formatCode="h:mm"/>
    <numFmt numFmtId="172" formatCode="mm"/>
    <numFmt numFmtId="173" formatCode="[$-809]dd\ mmmm\ yyyy"/>
    <numFmt numFmtId="174" formatCode="[$-F400]h:mm:ss\ AM/PM"/>
    <numFmt numFmtId="175" formatCode="0.0000000"/>
    <numFmt numFmtId="176" formatCode="0.000000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20" fontId="2" fillId="33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0" fontId="5" fillId="33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71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1" fontId="9" fillId="36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5" fillId="37" borderId="10" xfId="0" applyFont="1" applyFill="1" applyBorder="1" applyAlignment="1" applyProtection="1">
      <alignment horizontal="left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1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left"/>
      <protection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vertical="center" wrapText="1"/>
      <protection/>
    </xf>
    <xf numFmtId="0" fontId="13" fillId="38" borderId="10" xfId="0" applyFont="1" applyFill="1" applyBorder="1" applyAlignment="1" applyProtection="1">
      <alignment vertical="center" wrapText="1"/>
      <protection/>
    </xf>
    <xf numFmtId="0" fontId="6" fillId="38" borderId="10" xfId="0" applyFont="1" applyFill="1" applyBorder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/>
      <protection/>
    </xf>
    <xf numFmtId="0" fontId="7" fillId="37" borderId="10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 horizontal="left" vertical="center" wrapText="1"/>
      <protection/>
    </xf>
    <xf numFmtId="0" fontId="14" fillId="39" borderId="10" xfId="0" applyFont="1" applyFill="1" applyBorder="1" applyAlignment="1" applyProtection="1">
      <alignment horizontal="center" vertical="center" wrapText="1"/>
      <protection/>
    </xf>
    <xf numFmtId="0" fontId="14" fillId="39" borderId="10" xfId="0" applyFont="1" applyFill="1" applyBorder="1" applyAlignment="1" applyProtection="1">
      <alignment horizontal="center"/>
      <protection/>
    </xf>
    <xf numFmtId="0" fontId="8" fillId="37" borderId="10" xfId="0" applyFont="1" applyFill="1" applyBorder="1" applyAlignment="1" applyProtection="1">
      <alignment horizontal="left"/>
      <protection/>
    </xf>
    <xf numFmtId="0" fontId="22" fillId="37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2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2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6" fillId="37" borderId="10" xfId="0" applyFont="1" applyFill="1" applyBorder="1" applyAlignment="1" applyProtection="1">
      <alignment horizontal="left" vertical="center" wrapText="1"/>
      <protection/>
    </xf>
    <xf numFmtId="0" fontId="16" fillId="37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171" fontId="18" fillId="0" borderId="0" xfId="0" applyNumberFormat="1" applyFont="1" applyAlignment="1" applyProtection="1">
      <alignment horizontal="left" wrapText="1"/>
      <protection/>
    </xf>
    <xf numFmtId="0" fontId="23" fillId="38" borderId="0" xfId="0" applyFont="1" applyFill="1" applyAlignment="1" applyProtection="1">
      <alignment/>
      <protection/>
    </xf>
    <xf numFmtId="0" fontId="3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20" fontId="1" fillId="37" borderId="10" xfId="0" applyNumberFormat="1" applyFont="1" applyFill="1" applyBorder="1" applyAlignment="1" applyProtection="1">
      <alignment/>
      <protection locked="0"/>
    </xf>
    <xf numFmtId="0" fontId="1" fillId="37" borderId="10" xfId="0" applyNumberFormat="1" applyFont="1" applyFill="1" applyBorder="1" applyAlignment="1" applyProtection="1">
      <alignment/>
      <protection locked="0"/>
    </xf>
    <xf numFmtId="20" fontId="1" fillId="40" borderId="10" xfId="0" applyNumberFormat="1" applyFont="1" applyFill="1" applyBorder="1" applyAlignment="1" applyProtection="1">
      <alignment/>
      <protection/>
    </xf>
    <xf numFmtId="21" fontId="3" fillId="38" borderId="0" xfId="0" applyNumberFormat="1" applyFont="1" applyFill="1" applyAlignment="1" applyProtection="1">
      <alignment/>
      <protection/>
    </xf>
    <xf numFmtId="2" fontId="3" fillId="38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" fillId="40" borderId="10" xfId="0" applyFont="1" applyFill="1" applyBorder="1" applyAlignment="1" applyProtection="1">
      <alignment/>
      <protection/>
    </xf>
    <xf numFmtId="0" fontId="16" fillId="38" borderId="0" xfId="0" applyFont="1" applyFill="1" applyAlignment="1" applyProtection="1">
      <alignment/>
      <protection/>
    </xf>
    <xf numFmtId="167" fontId="24" fillId="38" borderId="0" xfId="0" applyNumberFormat="1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6" fillId="41" borderId="10" xfId="0" applyFont="1" applyFill="1" applyBorder="1" applyAlignment="1" applyProtection="1">
      <alignment vertical="center" wrapText="1"/>
      <protection/>
    </xf>
    <xf numFmtId="0" fontId="6" fillId="41" borderId="10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/>
      <protection/>
    </xf>
    <xf numFmtId="0" fontId="3" fillId="38" borderId="12" xfId="0" applyFont="1" applyFill="1" applyBorder="1" applyAlignment="1" applyProtection="1">
      <alignment/>
      <protection/>
    </xf>
    <xf numFmtId="0" fontId="3" fillId="38" borderId="13" xfId="0" applyFont="1" applyFill="1" applyBorder="1" applyAlignment="1" applyProtection="1">
      <alignment/>
      <protection/>
    </xf>
    <xf numFmtId="0" fontId="3" fillId="38" borderId="14" xfId="0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20" fontId="15" fillId="39" borderId="10" xfId="0" applyNumberFormat="1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horizontal="center"/>
      <protection/>
    </xf>
    <xf numFmtId="0" fontId="3" fillId="39" borderId="10" xfId="0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7" fillId="38" borderId="15" xfId="0" applyFont="1" applyFill="1" applyBorder="1" applyAlignment="1" applyProtection="1">
      <alignment/>
      <protection/>
    </xf>
    <xf numFmtId="0" fontId="27" fillId="38" borderId="16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3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1762125</xdr:colOff>
      <xdr:row>1</xdr:row>
      <xdr:rowOff>133350</xdr:rowOff>
    </xdr:from>
    <xdr:ext cx="1952625" cy="2181225"/>
    <xdr:sp>
      <xdr:nvSpPr>
        <xdr:cNvPr id="1" name="Text Box 1"/>
        <xdr:cNvSpPr txBox="1">
          <a:spLocks noChangeArrowheads="1"/>
        </xdr:cNvSpPr>
      </xdr:nvSpPr>
      <xdr:spPr>
        <a:xfrm>
          <a:off x="4714875" y="390525"/>
          <a:ext cx="1952625" cy="2181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 your 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START TIME OFFSET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Your start is that number of minutes after the Race Warning Flag is lowered.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current Start Time Offset will be displayed by the Race Officer from Committee Boat or Shore.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8</xdr:col>
      <xdr:colOff>28575</xdr:colOff>
      <xdr:row>0</xdr:row>
      <xdr:rowOff>971550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38100"/>
          <a:ext cx="553402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the desired Classes and PY numbers (those likely to attend) in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Class Name and PY columns (RED). 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Click the SORT button to sort in decreasing PY order.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boats can be added at the end of the list - then click the SORT button to re-sort.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Boats not wanted can be cleared - then click the SORT button to close up the list.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24"/>
  <sheetViews>
    <sheetView tabSelected="1" zoomScale="120" zoomScaleNormal="12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63" customWidth="1"/>
    <col min="2" max="2" width="47.57421875" style="63" customWidth="1"/>
    <col min="3" max="3" width="26.140625" style="63" customWidth="1"/>
    <col min="4" max="4" width="11.7109375" style="63" customWidth="1"/>
    <col min="5" max="5" width="2.7109375" style="63" bestFit="1" customWidth="1"/>
    <col min="6" max="6" width="12.140625" style="63" customWidth="1"/>
    <col min="7" max="7" width="6.57421875" style="63" customWidth="1"/>
    <col min="8" max="16384" width="9.140625" style="63" customWidth="1"/>
  </cols>
  <sheetData>
    <row r="1" ht="9" customHeight="1"/>
    <row r="2" ht="20.25">
      <c r="B2" s="62" t="s">
        <v>32</v>
      </c>
    </row>
    <row r="3" ht="9.75" customHeight="1"/>
    <row r="4" spans="2:4" ht="15.75">
      <c r="B4" s="65" t="s">
        <v>30</v>
      </c>
      <c r="C4" s="66">
        <v>0.5625</v>
      </c>
      <c r="D4" s="63" t="s">
        <v>31</v>
      </c>
    </row>
    <row r="5" ht="9.75" customHeight="1"/>
    <row r="6" spans="2:7" ht="15.75">
      <c r="B6" s="65" t="s">
        <v>27</v>
      </c>
      <c r="C6" s="67">
        <v>100</v>
      </c>
      <c r="D6" s="63" t="s">
        <v>60</v>
      </c>
      <c r="E6" s="71"/>
      <c r="F6" s="74"/>
      <c r="G6" s="75"/>
    </row>
    <row r="7" ht="9.75" customHeight="1"/>
    <row r="8" spans="2:6" ht="15.75">
      <c r="B8" s="65" t="s">
        <v>29</v>
      </c>
      <c r="C8" s="94" t="s">
        <v>50</v>
      </c>
      <c r="D8" s="71"/>
      <c r="F8" s="71"/>
    </row>
    <row r="9" ht="9.75" customHeight="1"/>
    <row r="10" spans="2:3" ht="15.75">
      <c r="B10" s="65" t="s">
        <v>33</v>
      </c>
      <c r="C10" s="72">
        <f>VLOOKUP(C8,'PY DATA'!F3:G97,2,FALSE)</f>
        <v>1388</v>
      </c>
    </row>
    <row r="11" ht="9.75" customHeight="1"/>
    <row r="12" spans="2:8" ht="15.75">
      <c r="B12" s="65" t="s">
        <v>25</v>
      </c>
      <c r="C12" s="68">
        <f>C4+(C6/60)/24</f>
        <v>0.6319444444444444</v>
      </c>
      <c r="D12" s="71" t="s">
        <v>35</v>
      </c>
      <c r="G12" s="69"/>
      <c r="H12" s="70"/>
    </row>
    <row r="13" ht="9.75" customHeight="1" thickBot="1"/>
    <row r="14" spans="2:4" ht="18">
      <c r="B14" s="91" t="s">
        <v>28</v>
      </c>
      <c r="C14" s="79"/>
      <c r="D14" s="80"/>
    </row>
    <row r="15" spans="2:4" ht="18.75" thickBot="1">
      <c r="B15" s="92" t="str">
        <f>"Based on:"&amp;" "&amp;C8&amp;" (PY "&amp;C10&amp;")  racing for "&amp;C6&amp;" minutes"</f>
        <v>Based on: Gull (PY 1388)  racing for 100 minutes</v>
      </c>
      <c r="C15" s="81"/>
      <c r="D15" s="82"/>
    </row>
    <row r="16" ht="9" customHeight="1"/>
    <row r="17" ht="15.75">
      <c r="B17" s="73" t="s">
        <v>34</v>
      </c>
    </row>
    <row r="18" ht="15.75">
      <c r="B18" s="73" t="s">
        <v>89</v>
      </c>
    </row>
    <row r="19" ht="15.75">
      <c r="B19" s="73" t="s">
        <v>90</v>
      </c>
    </row>
    <row r="20" ht="15.75">
      <c r="B20" s="73" t="s">
        <v>91</v>
      </c>
    </row>
    <row r="21" ht="15.75">
      <c r="B21" s="73" t="s">
        <v>92</v>
      </c>
    </row>
    <row r="22" ht="15.75">
      <c r="B22" s="64" t="s">
        <v>93</v>
      </c>
    </row>
    <row r="23" ht="15.75">
      <c r="B23" s="64"/>
    </row>
    <row r="24" ht="15">
      <c r="B24" s="63" t="s">
        <v>49</v>
      </c>
    </row>
  </sheetData>
  <sheetProtection sheet="1"/>
  <dataValidations count="1">
    <dataValidation type="list" showInputMessage="1" showErrorMessage="1" prompt="Open drop-down list and select  Reference Class" error="You must select a class from the drop-down list." sqref="C8">
      <formula1>PYlist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3"/>
  <sheetViews>
    <sheetView showGridLines="0" zoomScale="120" zoomScaleNormal="120" workbookViewId="0" topLeftCell="A1">
      <selection activeCell="B2" sqref="B2"/>
    </sheetView>
  </sheetViews>
  <sheetFormatPr defaultColWidth="9.140625" defaultRowHeight="12.75"/>
  <cols>
    <col min="1" max="1" width="1.57421875" style="44" customWidth="1"/>
    <col min="2" max="2" width="12.8515625" style="51" customWidth="1"/>
    <col min="3" max="3" width="11.8515625" style="48" customWidth="1"/>
    <col min="4" max="5" width="9.00390625" style="49" customWidth="1"/>
    <col min="6" max="6" width="57.7109375" style="50" customWidth="1"/>
    <col min="7" max="16384" width="9.140625" style="44" customWidth="1"/>
  </cols>
  <sheetData>
    <row r="1" spans="2:6" ht="20.25">
      <c r="B1" s="96" t="s">
        <v>96</v>
      </c>
      <c r="C1" s="45"/>
      <c r="D1" s="46"/>
      <c r="E1" s="46"/>
      <c r="F1" s="47"/>
    </row>
    <row r="2" ht="15" customHeight="1">
      <c r="B2" s="76" t="str">
        <f>'RACE SETUP'!B15</f>
        <v>Based on: Gull (PY 1388)  racing for 100 minutes</v>
      </c>
    </row>
    <row r="3" ht="5.25" customHeight="1"/>
    <row r="4" spans="2:6" ht="32.25" customHeight="1">
      <c r="B4" s="100" t="s">
        <v>74</v>
      </c>
      <c r="C4" s="100" t="s">
        <v>70</v>
      </c>
      <c r="D4" s="99" t="s">
        <v>0</v>
      </c>
      <c r="E4" s="99"/>
      <c r="F4" s="102" t="s">
        <v>3</v>
      </c>
    </row>
    <row r="5" spans="2:6" ht="15" customHeight="1">
      <c r="B5" s="101"/>
      <c r="C5" s="104"/>
      <c r="D5" s="52" t="s">
        <v>1</v>
      </c>
      <c r="E5" s="52" t="s">
        <v>2</v>
      </c>
      <c r="F5" s="103"/>
    </row>
    <row r="6" spans="2:6" ht="6" customHeight="1">
      <c r="B6" s="84"/>
      <c r="C6" s="85"/>
      <c r="D6" s="86"/>
      <c r="E6" s="86"/>
      <c r="F6" s="87"/>
    </row>
    <row r="7" spans="2:6" ht="15" customHeight="1">
      <c r="B7" s="53">
        <f>CALCULATIONS!B28</f>
        <v>0.5625</v>
      </c>
      <c r="C7" s="54">
        <v>0</v>
      </c>
      <c r="D7" s="55">
        <f>CALCULATIONS!F28</f>
        <v>1382</v>
      </c>
      <c r="E7" s="55">
        <f>CALCULATIONS!G28</f>
        <v>1394</v>
      </c>
      <c r="F7" s="56" t="str">
        <f>CALCULATIONS!I28</f>
        <v>Gull</v>
      </c>
    </row>
    <row r="8" spans="2:6" ht="15" customHeight="1">
      <c r="B8" s="53">
        <f>CALCULATIONS!B29</f>
        <v>0.5631944444444444</v>
      </c>
      <c r="C8" s="57">
        <f>C7+1</f>
        <v>1</v>
      </c>
      <c r="D8" s="55">
        <f>CALCULATIONS!F29</f>
        <v>1368</v>
      </c>
      <c r="E8" s="55">
        <f>CALCULATIONS!G29</f>
        <v>1381</v>
      </c>
      <c r="F8" s="56" t="str">
        <f>CALCULATIONS!I29</f>
        <v>Topper</v>
      </c>
    </row>
    <row r="9" spans="2:6" ht="15" customHeight="1">
      <c r="B9" s="53">
        <f>CALCULATIONS!B30</f>
        <v>0.5638888888888889</v>
      </c>
      <c r="C9" s="57">
        <f aca="true" t="shared" si="0" ref="C9:C43">C8+1</f>
        <v>2</v>
      </c>
      <c r="D9" s="55">
        <f>CALCULATIONS!F30</f>
        <v>1354</v>
      </c>
      <c r="E9" s="55">
        <f>CALCULATIONS!G30</f>
        <v>1367</v>
      </c>
      <c r="F9" s="56" t="str">
        <f>CALCULATIONS!I30</f>
        <v> </v>
      </c>
    </row>
    <row r="10" spans="2:6" ht="15" customHeight="1">
      <c r="B10" s="53">
        <f>CALCULATIONS!B31</f>
        <v>0.5645833333333333</v>
      </c>
      <c r="C10" s="57">
        <f t="shared" si="0"/>
        <v>3</v>
      </c>
      <c r="D10" s="55">
        <f>CALCULATIONS!F31</f>
        <v>1340</v>
      </c>
      <c r="E10" s="55">
        <f>CALCULATIONS!G31</f>
        <v>1353</v>
      </c>
      <c r="F10" s="56" t="str">
        <f>CALCULATIONS!I31</f>
        <v> </v>
      </c>
    </row>
    <row r="11" spans="2:6" ht="15" customHeight="1">
      <c r="B11" s="53">
        <f>CALCULATIONS!B32</f>
        <v>0.5652777777777778</v>
      </c>
      <c r="C11" s="57">
        <f t="shared" si="0"/>
        <v>4</v>
      </c>
      <c r="D11" s="55">
        <f>CALCULATIONS!F32</f>
        <v>1326</v>
      </c>
      <c r="E11" s="55">
        <f>CALCULATIONS!G32</f>
        <v>1339</v>
      </c>
      <c r="F11" s="56" t="str">
        <f>CALCULATIONS!I32</f>
        <v> </v>
      </c>
    </row>
    <row r="12" spans="2:6" ht="15" customHeight="1">
      <c r="B12" s="53">
        <f>CALCULATIONS!B33</f>
        <v>0.5659722222222222</v>
      </c>
      <c r="C12" s="57">
        <f t="shared" si="0"/>
        <v>5</v>
      </c>
      <c r="D12" s="55">
        <f>CALCULATIONS!F33</f>
        <v>1312</v>
      </c>
      <c r="E12" s="55">
        <f>CALCULATIONS!G33</f>
        <v>1325</v>
      </c>
      <c r="F12" s="56" t="str">
        <f>CALCULATIONS!I33</f>
        <v> </v>
      </c>
    </row>
    <row r="13" spans="2:6" ht="15" customHeight="1">
      <c r="B13" s="53">
        <f>CALCULATIONS!B34</f>
        <v>0.5666666666666667</v>
      </c>
      <c r="C13" s="57">
        <f t="shared" si="0"/>
        <v>6</v>
      </c>
      <c r="D13" s="55">
        <f>CALCULATIONS!F34</f>
        <v>1298</v>
      </c>
      <c r="E13" s="55">
        <f>CALCULATIONS!G34</f>
        <v>1311</v>
      </c>
      <c r="F13" s="56" t="str">
        <f>CALCULATIONS!I34</f>
        <v>Quba S</v>
      </c>
    </row>
    <row r="14" spans="2:6" ht="15" customHeight="1">
      <c r="B14" s="53">
        <f>CALCULATIONS!B35</f>
        <v>0.5673611111111111</v>
      </c>
      <c r="C14" s="57">
        <f t="shared" si="0"/>
        <v>7</v>
      </c>
      <c r="D14" s="55">
        <f>CALCULATIONS!F35</f>
        <v>1284</v>
      </c>
      <c r="E14" s="55">
        <f>CALCULATIONS!G35</f>
        <v>1297</v>
      </c>
      <c r="F14" s="56" t="str">
        <f>CALCULATIONS!I35</f>
        <v>Feva S</v>
      </c>
    </row>
    <row r="15" spans="2:6" ht="15" customHeight="1">
      <c r="B15" s="53">
        <f>CALCULATIONS!B36</f>
        <v>0.5680555555555555</v>
      </c>
      <c r="C15" s="57">
        <f t="shared" si="0"/>
        <v>8</v>
      </c>
      <c r="D15" s="55">
        <f>CALCULATIONS!F36</f>
        <v>1271</v>
      </c>
      <c r="E15" s="55">
        <f>CALCULATIONS!G36</f>
        <v>1283</v>
      </c>
      <c r="F15" s="56" t="str">
        <f>CALCULATIONS!I36</f>
        <v> </v>
      </c>
    </row>
    <row r="16" spans="2:6" ht="15" customHeight="1">
      <c r="B16" s="53">
        <f>CALCULATIONS!B37</f>
        <v>0.56875</v>
      </c>
      <c r="C16" s="57">
        <f t="shared" si="0"/>
        <v>9</v>
      </c>
      <c r="D16" s="55">
        <f>CALCULATIONS!F37</f>
        <v>1257</v>
      </c>
      <c r="E16" s="55">
        <f>CALCULATIONS!G37</f>
        <v>1270</v>
      </c>
      <c r="F16" s="56" t="str">
        <f>CALCULATIONS!I37</f>
        <v>Topaz Uno</v>
      </c>
    </row>
    <row r="17" spans="2:6" ht="15" customHeight="1">
      <c r="B17" s="53">
        <f>CALCULATIONS!B38</f>
        <v>0.5694444444444444</v>
      </c>
      <c r="C17" s="57">
        <f t="shared" si="0"/>
        <v>10</v>
      </c>
      <c r="D17" s="55">
        <f>CALCULATIONS!F38</f>
        <v>1243</v>
      </c>
      <c r="E17" s="55">
        <f>CALCULATIONS!G38</f>
        <v>1256</v>
      </c>
      <c r="F17" s="56" t="str">
        <f>CALCULATIONS!I38</f>
        <v> </v>
      </c>
    </row>
    <row r="18" spans="2:6" ht="15" customHeight="1">
      <c r="B18" s="53">
        <f>CALCULATIONS!B39</f>
        <v>0.5701388888888889</v>
      </c>
      <c r="C18" s="57">
        <f t="shared" si="0"/>
        <v>11</v>
      </c>
      <c r="D18" s="55">
        <f>CALCULATIONS!F39</f>
        <v>1229</v>
      </c>
      <c r="E18" s="55">
        <f>CALCULATIONS!G39</f>
        <v>1242</v>
      </c>
      <c r="F18" s="56" t="str">
        <f>CALCULATIONS!I39</f>
        <v> </v>
      </c>
    </row>
    <row r="19" spans="2:6" ht="15" customHeight="1">
      <c r="B19" s="53">
        <f>CALCULATIONS!B40</f>
        <v>0.5708333333333333</v>
      </c>
      <c r="C19" s="57">
        <f t="shared" si="0"/>
        <v>12</v>
      </c>
      <c r="D19" s="55">
        <f>CALCULATIONS!F40</f>
        <v>1215</v>
      </c>
      <c r="E19" s="55">
        <f>CALCULATIONS!G40</f>
        <v>1228</v>
      </c>
      <c r="F19" s="56" t="str">
        <f>CALCULATIONS!I40</f>
        <v> </v>
      </c>
    </row>
    <row r="20" spans="2:6" ht="15" customHeight="1">
      <c r="B20" s="53">
        <f>CALCULATIONS!B41</f>
        <v>0.5715277777777777</v>
      </c>
      <c r="C20" s="57">
        <f t="shared" si="0"/>
        <v>13</v>
      </c>
      <c r="D20" s="55">
        <f>CALCULATIONS!F41</f>
        <v>1201</v>
      </c>
      <c r="E20" s="55">
        <f>CALCULATIONS!G41</f>
        <v>1214</v>
      </c>
      <c r="F20" s="56">
        <f>CALCULATIONS!I41</f>
        <v>4.7</v>
      </c>
    </row>
    <row r="21" spans="2:6" ht="15" customHeight="1">
      <c r="B21" s="53">
        <f>CALCULATIONS!B42</f>
        <v>0.5722222222222222</v>
      </c>
      <c r="C21" s="57">
        <f t="shared" si="0"/>
        <v>14</v>
      </c>
      <c r="D21" s="55">
        <f>CALCULATIONS!F42</f>
        <v>1187</v>
      </c>
      <c r="E21" s="55">
        <f>CALCULATIONS!G42</f>
        <v>1200</v>
      </c>
      <c r="F21" s="56" t="str">
        <f>CALCULATIONS!I42</f>
        <v>Wanderer</v>
      </c>
    </row>
    <row r="22" spans="2:6" ht="15" customHeight="1">
      <c r="B22" s="53">
        <f>CALCULATIONS!B43</f>
        <v>0.5729166666666666</v>
      </c>
      <c r="C22" s="57">
        <f t="shared" si="0"/>
        <v>15</v>
      </c>
      <c r="D22" s="55">
        <f>CALCULATIONS!F43</f>
        <v>1173</v>
      </c>
      <c r="E22" s="55">
        <f>CALCULATIONS!G43</f>
        <v>1186</v>
      </c>
      <c r="F22" s="56" t="str">
        <f>CALCULATIONS!I43</f>
        <v>Lightning</v>
      </c>
    </row>
    <row r="23" spans="2:6" ht="15" customHeight="1">
      <c r="B23" s="53">
        <f>CALCULATIONS!B44</f>
        <v>0.5736111111111111</v>
      </c>
      <c r="C23" s="57">
        <f t="shared" si="0"/>
        <v>16</v>
      </c>
      <c r="D23" s="55">
        <f>CALCULATIONS!F44</f>
        <v>1159</v>
      </c>
      <c r="E23" s="55">
        <f>CALCULATIONS!G44</f>
        <v>1172</v>
      </c>
      <c r="F23" s="56" t="str">
        <f>CALCULATIONS!I44</f>
        <v>Enterprise,  Graduate (orig)</v>
      </c>
    </row>
    <row r="24" spans="2:6" ht="15" customHeight="1">
      <c r="B24" s="53">
        <f>CALCULATIONS!B45</f>
        <v>0.5743055555555555</v>
      </c>
      <c r="C24" s="57">
        <f t="shared" si="0"/>
        <v>17</v>
      </c>
      <c r="D24" s="55">
        <f>CALCULATIONS!F45</f>
        <v>1146</v>
      </c>
      <c r="E24" s="55">
        <f>CALCULATIONS!G45</f>
        <v>1158</v>
      </c>
      <c r="F24" s="56" t="str">
        <f>CALCULATIONS!I45</f>
        <v>Europe,  Radial</v>
      </c>
    </row>
    <row r="25" spans="2:6" ht="15" customHeight="1">
      <c r="B25" s="53">
        <f>CALCULATIONS!B46</f>
        <v>0.575</v>
      </c>
      <c r="C25" s="57">
        <f t="shared" si="0"/>
        <v>18</v>
      </c>
      <c r="D25" s="55">
        <f>CALCULATIONS!F46</f>
        <v>1132</v>
      </c>
      <c r="E25" s="55">
        <f>CALCULATIONS!G46</f>
        <v>1145</v>
      </c>
      <c r="F25" s="56" t="str">
        <f>CALCULATIONS!I46</f>
        <v>Vision</v>
      </c>
    </row>
    <row r="26" spans="2:6" ht="15" customHeight="1">
      <c r="B26" s="53">
        <f>CALCULATIONS!B47</f>
        <v>0.5756944444444444</v>
      </c>
      <c r="C26" s="57">
        <f t="shared" si="0"/>
        <v>19</v>
      </c>
      <c r="D26" s="55">
        <f>CALCULATIONS!F47</f>
        <v>1118</v>
      </c>
      <c r="E26" s="55">
        <f>CALCULATIONS!G47</f>
        <v>1131</v>
      </c>
      <c r="F26" s="56" t="str">
        <f>CALCULATIONS!I47</f>
        <v>Streaker,  Graduate (new)</v>
      </c>
    </row>
    <row r="27" spans="2:6" ht="15" customHeight="1">
      <c r="B27" s="53">
        <f>CALCULATIONS!B48</f>
        <v>0.5763888888888888</v>
      </c>
      <c r="C27" s="57">
        <f t="shared" si="0"/>
        <v>20</v>
      </c>
      <c r="D27" s="55">
        <f>CALCULATIONS!F48</f>
        <v>1104</v>
      </c>
      <c r="E27" s="55">
        <f>CALCULATIONS!G48</f>
        <v>1117</v>
      </c>
      <c r="F27" s="56" t="str">
        <f>CALCULATIONS!I48</f>
        <v>Wayfarer</v>
      </c>
    </row>
    <row r="28" spans="2:6" ht="15" customHeight="1">
      <c r="B28" s="53">
        <f>CALCULATIONS!B49</f>
        <v>0.5770833333333333</v>
      </c>
      <c r="C28" s="57">
        <f t="shared" si="0"/>
        <v>21</v>
      </c>
      <c r="D28" s="55">
        <f>CALCULATIONS!F49</f>
        <v>1090</v>
      </c>
      <c r="E28" s="55">
        <f>CALCULATIONS!G49</f>
        <v>1103</v>
      </c>
      <c r="F28" s="56" t="str">
        <f>CALCULATIONS!I49</f>
        <v>Stratos,  Laser,  Vareo</v>
      </c>
    </row>
    <row r="29" spans="2:6" ht="15" customHeight="1">
      <c r="B29" s="53">
        <f>CALCULATIONS!B50</f>
        <v>0.5777777777777777</v>
      </c>
      <c r="C29" s="57">
        <f t="shared" si="0"/>
        <v>22</v>
      </c>
      <c r="D29" s="55">
        <f>CALCULATIONS!F50</f>
        <v>1076</v>
      </c>
      <c r="E29" s="55">
        <f>CALCULATIONS!G50</f>
        <v>1089</v>
      </c>
      <c r="F29" s="56" t="str">
        <f>CALCULATIONS!I50</f>
        <v>Vago (training)</v>
      </c>
    </row>
    <row r="30" spans="2:6" ht="15" customHeight="1">
      <c r="B30" s="53">
        <f>CALCULATIONS!B51</f>
        <v>0.5784722222222222</v>
      </c>
      <c r="C30" s="57">
        <f t="shared" si="0"/>
        <v>23</v>
      </c>
      <c r="D30" s="55">
        <f>CALCULATIONS!F51</f>
        <v>1062</v>
      </c>
      <c r="E30" s="55">
        <f>CALCULATIONS!G51</f>
        <v>1075</v>
      </c>
      <c r="F30" s="56" t="str">
        <f>CALCULATIONS!I51</f>
        <v>Vago XD</v>
      </c>
    </row>
    <row r="31" spans="2:6" ht="15" customHeight="1">
      <c r="B31" s="53">
        <f>CALCULATIONS!B52</f>
        <v>0.5791666666666666</v>
      </c>
      <c r="C31" s="57">
        <f t="shared" si="0"/>
        <v>24</v>
      </c>
      <c r="D31" s="55">
        <f>CALCULATIONS!F52</f>
        <v>1048</v>
      </c>
      <c r="E31" s="55">
        <f>CALCULATIONS!G52</f>
        <v>1061</v>
      </c>
      <c r="F31" s="56" t="str">
        <f>CALCULATIONS!I52</f>
        <v> </v>
      </c>
    </row>
    <row r="32" spans="2:6" ht="15" customHeight="1">
      <c r="B32" s="53">
        <f>CALCULATIONS!B53</f>
        <v>0.579861111111111</v>
      </c>
      <c r="C32" s="57">
        <f t="shared" si="0"/>
        <v>25</v>
      </c>
      <c r="D32" s="55">
        <f>CALCULATIONS!F53</f>
        <v>1035</v>
      </c>
      <c r="E32" s="55">
        <f>CALCULATIONS!G53</f>
        <v>1047</v>
      </c>
      <c r="F32" s="56" t="str">
        <f>CALCULATIONS!I53</f>
        <v> </v>
      </c>
    </row>
    <row r="33" spans="2:6" ht="15" customHeight="1">
      <c r="B33" s="53">
        <f>CALCULATIONS!B54</f>
        <v>0.5805555555555555</v>
      </c>
      <c r="C33" s="57">
        <f t="shared" si="0"/>
        <v>26</v>
      </c>
      <c r="D33" s="55">
        <f>CALCULATIONS!F54</f>
        <v>1021</v>
      </c>
      <c r="E33" s="55">
        <f>CALCULATIONS!G54</f>
        <v>1034</v>
      </c>
      <c r="F33" s="56" t="str">
        <f>CALCULATIONS!I54</f>
        <v>Blaze</v>
      </c>
    </row>
    <row r="34" spans="2:6" ht="15" customHeight="1">
      <c r="B34" s="53">
        <f>CALCULATIONS!B55</f>
        <v>0.5812499999999999</v>
      </c>
      <c r="C34" s="57">
        <f t="shared" si="0"/>
        <v>27</v>
      </c>
      <c r="D34" s="55">
        <f>CALCULATIONS!F55</f>
        <v>1007</v>
      </c>
      <c r="E34" s="55">
        <f>CALCULATIONS!G55</f>
        <v>1020</v>
      </c>
      <c r="F34" s="56" t="str">
        <f>CALCULATIONS!I55</f>
        <v> </v>
      </c>
    </row>
    <row r="35" spans="2:6" ht="15" customHeight="1">
      <c r="B35" s="53">
        <f>CALCULATIONS!B56</f>
        <v>0.5819444444444444</v>
      </c>
      <c r="C35" s="57">
        <f t="shared" si="0"/>
        <v>28</v>
      </c>
      <c r="D35" s="55">
        <f>CALCULATIONS!F56</f>
        <v>993</v>
      </c>
      <c r="E35" s="55">
        <f>CALCULATIONS!G56</f>
        <v>1006</v>
      </c>
      <c r="F35" s="56" t="str">
        <f>CALCULATIONS!I56</f>
        <v> </v>
      </c>
    </row>
    <row r="36" spans="2:6" ht="15" customHeight="1">
      <c r="B36" s="53">
        <f>CALCULATIONS!B57</f>
        <v>0.5826388888888888</v>
      </c>
      <c r="C36" s="57">
        <f t="shared" si="0"/>
        <v>29</v>
      </c>
      <c r="D36" s="55">
        <f>CALCULATIONS!F57</f>
        <v>979</v>
      </c>
      <c r="E36" s="55">
        <f>CALCULATIONS!G57</f>
        <v>992</v>
      </c>
      <c r="F36" s="56">
        <f>CALCULATIONS!I57</f>
        <v>4000</v>
      </c>
    </row>
    <row r="37" spans="2:6" ht="15" customHeight="1">
      <c r="B37" s="53">
        <f>CALCULATIONS!B58</f>
        <v>0.5833333333333333</v>
      </c>
      <c r="C37" s="57">
        <f t="shared" si="0"/>
        <v>30</v>
      </c>
      <c r="D37" s="55">
        <f>CALCULATIONS!F58</f>
        <v>965</v>
      </c>
      <c r="E37" s="55">
        <f>CALCULATIONS!G58</f>
        <v>978</v>
      </c>
      <c r="F37" s="56" t="str">
        <f>CALCULATIONS!I58</f>
        <v> </v>
      </c>
    </row>
    <row r="38" spans="2:6" ht="15" customHeight="1">
      <c r="B38" s="53">
        <f>CALCULATIONS!B59</f>
        <v>0.5840277777777777</v>
      </c>
      <c r="C38" s="57">
        <f t="shared" si="0"/>
        <v>31</v>
      </c>
      <c r="D38" s="55">
        <f>CALCULATIONS!F59</f>
        <v>951</v>
      </c>
      <c r="E38" s="55">
        <f>CALCULATIONS!G59</f>
        <v>964</v>
      </c>
      <c r="F38" s="56" t="str">
        <f>CALCULATIONS!I59</f>
        <v> </v>
      </c>
    </row>
    <row r="39" spans="2:6" ht="15" customHeight="1">
      <c r="B39" s="53">
        <f>CALCULATIONS!B60</f>
        <v>0.5847222222222221</v>
      </c>
      <c r="C39" s="57">
        <f t="shared" si="0"/>
        <v>32</v>
      </c>
      <c r="D39" s="55">
        <f>CALCULATIONS!F60</f>
        <v>937</v>
      </c>
      <c r="E39" s="55">
        <f>CALCULATIONS!G60</f>
        <v>950</v>
      </c>
      <c r="F39" s="56" t="str">
        <f>CALCULATIONS!I60</f>
        <v>RS 400</v>
      </c>
    </row>
    <row r="40" spans="2:6" ht="15" customHeight="1">
      <c r="B40" s="53">
        <f>CALCULATIONS!B61</f>
        <v>0.5854166666666666</v>
      </c>
      <c r="C40" s="57">
        <f t="shared" si="0"/>
        <v>33</v>
      </c>
      <c r="D40" s="55">
        <f>CALCULATIONS!F61</f>
        <v>924</v>
      </c>
      <c r="E40" s="55">
        <f>CALCULATIONS!G61</f>
        <v>936</v>
      </c>
      <c r="F40" s="56" t="str">
        <f>CALCULATIONS!I61</f>
        <v>Osprey</v>
      </c>
    </row>
    <row r="41" spans="2:6" ht="15" customHeight="1">
      <c r="B41" s="53">
        <f>CALCULATIONS!B62</f>
        <v>0.586111111111111</v>
      </c>
      <c r="C41" s="57">
        <f t="shared" si="0"/>
        <v>34</v>
      </c>
      <c r="D41" s="55">
        <f>CALCULATIONS!F62</f>
        <v>910</v>
      </c>
      <c r="E41" s="55">
        <f>CALCULATIONS!G62</f>
        <v>923</v>
      </c>
      <c r="F41" s="56" t="str">
        <f>CALCULATIONS!I62</f>
        <v>RS 600</v>
      </c>
    </row>
    <row r="42" spans="2:6" ht="15" customHeight="1">
      <c r="B42" s="53">
        <f>CALCULATIONS!B63</f>
        <v>0.5868055555555555</v>
      </c>
      <c r="C42" s="57">
        <f t="shared" si="0"/>
        <v>35</v>
      </c>
      <c r="D42" s="55">
        <f>CALCULATIONS!F63</f>
        <v>896</v>
      </c>
      <c r="E42" s="55">
        <f>CALCULATIONS!G63</f>
        <v>909</v>
      </c>
      <c r="F42" s="56" t="str">
        <f>CALCULATIONS!I63</f>
        <v> </v>
      </c>
    </row>
    <row r="43" spans="2:6" ht="15" customHeight="1">
      <c r="B43" s="53">
        <f>CALCULATIONS!B64</f>
        <v>0.5874999999999999</v>
      </c>
      <c r="C43" s="57">
        <f t="shared" si="0"/>
        <v>36</v>
      </c>
      <c r="D43" s="55">
        <f>CALCULATIONS!F64</f>
        <v>882</v>
      </c>
      <c r="E43" s="55">
        <f>CALCULATIONS!G64</f>
        <v>895</v>
      </c>
      <c r="F43" s="56" t="str">
        <f>CALCULATIONS!I64</f>
        <v> </v>
      </c>
    </row>
    <row r="44" spans="2:6" ht="13.5" customHeight="1">
      <c r="B44" s="53">
        <f>CALCULATIONS!B65</f>
        <v>0.5881944444444444</v>
      </c>
      <c r="C44" s="57">
        <f aca="true" t="shared" si="1" ref="C44:C51">C43+1</f>
        <v>37</v>
      </c>
      <c r="D44" s="55">
        <f>CALCULATIONS!F65</f>
        <v>868</v>
      </c>
      <c r="E44" s="55">
        <f>CALCULATIONS!G65</f>
        <v>881</v>
      </c>
      <c r="F44" s="56" t="str">
        <f>CALCULATIONS!I65</f>
        <v> </v>
      </c>
    </row>
    <row r="45" spans="2:6" ht="13.5" customHeight="1">
      <c r="B45" s="53">
        <f>CALCULATIONS!B66</f>
        <v>0.5888888888888888</v>
      </c>
      <c r="C45" s="57">
        <f t="shared" si="1"/>
        <v>38</v>
      </c>
      <c r="D45" s="55">
        <f>CALCULATIONS!F66</f>
        <v>854</v>
      </c>
      <c r="E45" s="55">
        <f>CALCULATIONS!G66</f>
        <v>867</v>
      </c>
      <c r="F45" s="56" t="str">
        <f>CALCULATIONS!I66</f>
        <v> </v>
      </c>
    </row>
    <row r="46" spans="2:6" ht="13.5" customHeight="1">
      <c r="B46" s="53">
        <f>CALCULATIONS!B67</f>
        <v>0.5895833333333332</v>
      </c>
      <c r="C46" s="57">
        <f t="shared" si="1"/>
        <v>39</v>
      </c>
      <c r="D46" s="55">
        <f>CALCULATIONS!F67</f>
        <v>840</v>
      </c>
      <c r="E46" s="55">
        <f>CALCULATIONS!G67</f>
        <v>853</v>
      </c>
      <c r="F46" s="56" t="str">
        <f>CALCULATIONS!I67</f>
        <v> </v>
      </c>
    </row>
    <row r="47" spans="1:6" ht="13.5" customHeight="1">
      <c r="A47" s="58"/>
      <c r="B47" s="53">
        <f>CALCULATIONS!B68</f>
        <v>0.5902777777777777</v>
      </c>
      <c r="C47" s="57">
        <f t="shared" si="1"/>
        <v>40</v>
      </c>
      <c r="D47" s="55">
        <f>CALCULATIONS!F68</f>
        <v>826</v>
      </c>
      <c r="E47" s="55">
        <f>CALCULATIONS!G68</f>
        <v>839</v>
      </c>
      <c r="F47" s="56" t="str">
        <f>CALCULATIONS!I68</f>
        <v> </v>
      </c>
    </row>
    <row r="48" spans="1:6" ht="13.5" customHeight="1">
      <c r="A48" s="58"/>
      <c r="B48" s="53">
        <f>CALCULATIONS!B69</f>
        <v>0.5909722222222221</v>
      </c>
      <c r="C48" s="57">
        <f t="shared" si="1"/>
        <v>41</v>
      </c>
      <c r="D48" s="55">
        <f>CALCULATIONS!F69</f>
        <v>812</v>
      </c>
      <c r="E48" s="55">
        <f>CALCULATIONS!G69</f>
        <v>825</v>
      </c>
      <c r="F48" s="56" t="str">
        <f>CALCULATIONS!I69</f>
        <v> </v>
      </c>
    </row>
    <row r="49" spans="2:6" ht="13.5" customHeight="1">
      <c r="B49" s="53">
        <f>CALCULATIONS!B70</f>
        <v>0.5916666666666666</v>
      </c>
      <c r="C49" s="57">
        <f t="shared" si="1"/>
        <v>42</v>
      </c>
      <c r="D49" s="55">
        <f>CALCULATIONS!F70</f>
        <v>799</v>
      </c>
      <c r="E49" s="55">
        <f>CALCULATIONS!G70</f>
        <v>811</v>
      </c>
      <c r="F49" s="56" t="str">
        <f>CALCULATIONS!I70</f>
        <v> </v>
      </c>
    </row>
    <row r="50" spans="2:6" ht="13.5" customHeight="1">
      <c r="B50" s="53">
        <f>CALCULATIONS!B71</f>
        <v>0.592361111111111</v>
      </c>
      <c r="C50" s="57">
        <f t="shared" si="1"/>
        <v>43</v>
      </c>
      <c r="D50" s="55">
        <f>CALCULATIONS!F71</f>
        <v>785</v>
      </c>
      <c r="E50" s="55">
        <f>CALCULATIONS!G71</f>
        <v>798</v>
      </c>
      <c r="F50" s="56" t="str">
        <f>CALCULATIONS!I71</f>
        <v> </v>
      </c>
    </row>
    <row r="51" spans="2:6" ht="15" customHeight="1">
      <c r="B51" s="53">
        <f>CALCULATIONS!B72</f>
        <v>0.5930555555555554</v>
      </c>
      <c r="C51" s="57">
        <f t="shared" si="1"/>
        <v>44</v>
      </c>
      <c r="D51" s="55">
        <f>CALCULATIONS!F72</f>
        <v>771</v>
      </c>
      <c r="E51" s="55">
        <f>CALCULATIONS!G72</f>
        <v>784</v>
      </c>
      <c r="F51" s="56" t="str">
        <f>CALCULATIONS!I72</f>
        <v> </v>
      </c>
    </row>
    <row r="52" ht="6.75" customHeight="1"/>
    <row r="53" spans="2:6" ht="24" customHeight="1">
      <c r="B53" s="59" t="s">
        <v>26</v>
      </c>
      <c r="C53" s="60"/>
      <c r="D53" s="59"/>
      <c r="F53" s="61">
        <f>B7+Race/24/60</f>
        <v>0.6319444444444444</v>
      </c>
    </row>
  </sheetData>
  <sheetProtection sheet="1" selectLockedCells="1" selectUnlockedCells="1"/>
  <mergeCells count="4">
    <mergeCell ref="D4:E4"/>
    <mergeCell ref="B4:B5"/>
    <mergeCell ref="F4:F5"/>
    <mergeCell ref="C4:C5"/>
  </mergeCells>
  <printOptions/>
  <pageMargins left="0.1968503937007874" right="0.1968503937007874" top="0.3937007874015748" bottom="0.5118110236220472" header="0.1968503937007874" footer="0.5118110236220472"/>
  <pageSetup horizontalDpi="300" verticalDpi="3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89"/>
  <sheetViews>
    <sheetView zoomScalePageLayoutView="0" workbookViewId="0" topLeftCell="A58">
      <selection activeCell="G30" sqref="G30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13.28125" style="0" customWidth="1"/>
    <col min="4" max="7" width="11.421875" style="0" customWidth="1"/>
    <col min="8" max="8" width="13.421875" style="0" customWidth="1"/>
    <col min="9" max="9" width="78.28125" style="89" customWidth="1"/>
    <col min="10" max="13" width="9.140625" style="1" customWidth="1"/>
  </cols>
  <sheetData>
    <row r="2" spans="2:3" ht="12.75">
      <c r="B2" s="2" t="s">
        <v>4</v>
      </c>
      <c r="C2" s="5">
        <f>'RACE SETUP'!C4</f>
        <v>0.5625</v>
      </c>
    </row>
    <row r="3" spans="2:5" ht="12.75">
      <c r="B3" s="2" t="s">
        <v>25</v>
      </c>
      <c r="C3" s="5">
        <f>'RACE SETUP'!C12</f>
        <v>0.6319444444444444</v>
      </c>
      <c r="E3">
        <v>0.0006944444444444444</v>
      </c>
    </row>
    <row r="4" spans="2:7" ht="12.75">
      <c r="B4" s="3" t="s">
        <v>5</v>
      </c>
      <c r="C4" s="3">
        <f>'RACE SETUP'!C6</f>
        <v>100</v>
      </c>
      <c r="D4" s="7" t="s">
        <v>11</v>
      </c>
      <c r="G4">
        <v>1480</v>
      </c>
    </row>
    <row r="5" spans="2:3" ht="12.75">
      <c r="B5" s="4" t="s">
        <v>6</v>
      </c>
      <c r="C5" s="4">
        <f>'RACE SETUP'!C10</f>
        <v>1388</v>
      </c>
    </row>
    <row r="6" spans="3:4" ht="8.25" customHeight="1">
      <c r="C6" s="1"/>
      <c r="D6" s="1"/>
    </row>
    <row r="7" spans="2:8" ht="12.75">
      <c r="B7" s="8" t="s">
        <v>9</v>
      </c>
      <c r="C7" s="8" t="s">
        <v>10</v>
      </c>
      <c r="D7" s="8" t="s">
        <v>13</v>
      </c>
      <c r="E7" s="8" t="s">
        <v>14</v>
      </c>
      <c r="F7" s="8" t="s">
        <v>7</v>
      </c>
      <c r="G7" s="8" t="s">
        <v>8</v>
      </c>
      <c r="H7" s="8" t="s">
        <v>20</v>
      </c>
    </row>
    <row r="8" spans="2:8" ht="10.5" customHeight="1">
      <c r="B8" s="8"/>
      <c r="C8" s="8"/>
      <c r="D8" s="8"/>
      <c r="E8" s="8"/>
      <c r="F8" s="8"/>
      <c r="G8" s="8"/>
      <c r="H8" s="8"/>
    </row>
    <row r="9" spans="2:8" ht="10.5" customHeight="1">
      <c r="B9" s="15">
        <f aca="true" t="shared" si="0" ref="B9:B15">B10-1/24/60</f>
        <v>0.5493055555555556</v>
      </c>
      <c r="C9" s="16">
        <f aca="true" t="shared" si="1" ref="C9:C15">C10+1</f>
        <v>119</v>
      </c>
      <c r="D9" s="17">
        <f aca="true" t="shared" si="2" ref="D9:D15">C9+0.5</f>
        <v>119.5</v>
      </c>
      <c r="E9" s="17">
        <f aca="true" t="shared" si="3" ref="E9:E15">D9/Race*RefPY</f>
        <v>1658.66</v>
      </c>
      <c r="F9" s="17">
        <f aca="true" t="shared" si="4" ref="F9:F15">G10+1</f>
        <v>1645</v>
      </c>
      <c r="G9" s="17">
        <f>INT(E9)</f>
        <v>1658</v>
      </c>
      <c r="H9" s="18"/>
    </row>
    <row r="10" spans="2:8" ht="10.5" customHeight="1">
      <c r="B10" s="15">
        <f t="shared" si="0"/>
        <v>0.55</v>
      </c>
      <c r="C10" s="16">
        <f t="shared" si="1"/>
        <v>118</v>
      </c>
      <c r="D10" s="17">
        <f t="shared" si="2"/>
        <v>118.5</v>
      </c>
      <c r="E10" s="17">
        <f t="shared" si="3"/>
        <v>1644.78</v>
      </c>
      <c r="F10" s="17">
        <f t="shared" si="4"/>
        <v>1631</v>
      </c>
      <c r="G10" s="17">
        <f aca="true" t="shared" si="5" ref="G10:G15">INT(E10)</f>
        <v>1644</v>
      </c>
      <c r="H10" s="18"/>
    </row>
    <row r="11" spans="2:8" ht="10.5" customHeight="1">
      <c r="B11" s="15">
        <f t="shared" si="0"/>
        <v>0.5506944444444445</v>
      </c>
      <c r="C11" s="16">
        <f t="shared" si="1"/>
        <v>117</v>
      </c>
      <c r="D11" s="17">
        <f t="shared" si="2"/>
        <v>117.5</v>
      </c>
      <c r="E11" s="17">
        <f t="shared" si="3"/>
        <v>1630.9</v>
      </c>
      <c r="F11" s="17">
        <f t="shared" si="4"/>
        <v>1618</v>
      </c>
      <c r="G11" s="17">
        <f t="shared" si="5"/>
        <v>1630</v>
      </c>
      <c r="H11" s="18"/>
    </row>
    <row r="12" spans="2:8" ht="10.5" customHeight="1">
      <c r="B12" s="15">
        <f t="shared" si="0"/>
        <v>0.5513888888888889</v>
      </c>
      <c r="C12" s="16">
        <f t="shared" si="1"/>
        <v>116</v>
      </c>
      <c r="D12" s="17">
        <f t="shared" si="2"/>
        <v>116.5</v>
      </c>
      <c r="E12" s="17">
        <f t="shared" si="3"/>
        <v>1617.02</v>
      </c>
      <c r="F12" s="17">
        <f t="shared" si="4"/>
        <v>1604</v>
      </c>
      <c r="G12" s="17">
        <f t="shared" si="5"/>
        <v>1617</v>
      </c>
      <c r="H12" s="18"/>
    </row>
    <row r="13" spans="2:8" ht="10.5" customHeight="1">
      <c r="B13" s="19">
        <f t="shared" si="0"/>
        <v>0.5520833333333334</v>
      </c>
      <c r="C13" s="16">
        <f t="shared" si="1"/>
        <v>115</v>
      </c>
      <c r="D13" s="17">
        <f t="shared" si="2"/>
        <v>115.5</v>
      </c>
      <c r="E13" s="17">
        <f t="shared" si="3"/>
        <v>1603.14</v>
      </c>
      <c r="F13" s="20">
        <f t="shared" si="4"/>
        <v>1590</v>
      </c>
      <c r="G13" s="20">
        <f t="shared" si="5"/>
        <v>1603</v>
      </c>
      <c r="H13" s="18"/>
    </row>
    <row r="14" spans="2:8" ht="10.5" customHeight="1">
      <c r="B14" s="19">
        <f t="shared" si="0"/>
        <v>0.5527777777777778</v>
      </c>
      <c r="C14" s="16">
        <f t="shared" si="1"/>
        <v>114</v>
      </c>
      <c r="D14" s="17">
        <f t="shared" si="2"/>
        <v>114.5</v>
      </c>
      <c r="E14" s="17">
        <f t="shared" si="3"/>
        <v>1589.26</v>
      </c>
      <c r="F14" s="20">
        <f t="shared" si="4"/>
        <v>1576</v>
      </c>
      <c r="G14" s="20">
        <f t="shared" si="5"/>
        <v>1589</v>
      </c>
      <c r="H14" s="18"/>
    </row>
    <row r="15" spans="2:8" ht="10.5" customHeight="1">
      <c r="B15" s="15">
        <f t="shared" si="0"/>
        <v>0.5534722222222223</v>
      </c>
      <c r="C15" s="16">
        <f t="shared" si="1"/>
        <v>113</v>
      </c>
      <c r="D15" s="17">
        <f t="shared" si="2"/>
        <v>113.5</v>
      </c>
      <c r="E15" s="17">
        <f t="shared" si="3"/>
        <v>1575.38</v>
      </c>
      <c r="F15" s="17">
        <f t="shared" si="4"/>
        <v>1562</v>
      </c>
      <c r="G15" s="17">
        <f t="shared" si="5"/>
        <v>1575</v>
      </c>
      <c r="H15" s="18"/>
    </row>
    <row r="16" spans="2:8" ht="11.25" customHeight="1">
      <c r="B16" s="15">
        <f aca="true" t="shared" si="6" ref="B16:B27">B17-1/24/60</f>
        <v>0.5541666666666667</v>
      </c>
      <c r="C16" s="16">
        <f aca="true" t="shared" si="7" ref="C16:C27">C17+1</f>
        <v>112</v>
      </c>
      <c r="D16" s="17">
        <f aca="true" t="shared" si="8" ref="D16:D26">C16+0.5</f>
        <v>112.5</v>
      </c>
      <c r="E16" s="17">
        <f aca="true" t="shared" si="9" ref="E16:E26">D16/Race*RefPY</f>
        <v>1561.5</v>
      </c>
      <c r="F16" s="17">
        <f aca="true" t="shared" si="10" ref="F16:F23">G17+1</f>
        <v>1548</v>
      </c>
      <c r="G16" s="17">
        <f aca="true" t="shared" si="11" ref="G16:G23">INT(E16)</f>
        <v>1561</v>
      </c>
      <c r="H16" s="18"/>
    </row>
    <row r="17" spans="2:8" ht="11.25" customHeight="1">
      <c r="B17" s="15">
        <f t="shared" si="6"/>
        <v>0.5548611111111111</v>
      </c>
      <c r="C17" s="16">
        <f t="shared" si="7"/>
        <v>111</v>
      </c>
      <c r="D17" s="17">
        <f t="shared" si="8"/>
        <v>111.5</v>
      </c>
      <c r="E17" s="17">
        <f t="shared" si="9"/>
        <v>1547.62</v>
      </c>
      <c r="F17" s="17">
        <f t="shared" si="10"/>
        <v>1534</v>
      </c>
      <c r="G17" s="17">
        <f t="shared" si="11"/>
        <v>1547</v>
      </c>
      <c r="H17" s="18"/>
    </row>
    <row r="18" spans="2:8" ht="11.25" customHeight="1">
      <c r="B18" s="15">
        <f t="shared" si="6"/>
        <v>0.5555555555555556</v>
      </c>
      <c r="C18" s="16">
        <f t="shared" si="7"/>
        <v>110</v>
      </c>
      <c r="D18" s="17">
        <f t="shared" si="8"/>
        <v>110.5</v>
      </c>
      <c r="E18" s="17">
        <f t="shared" si="9"/>
        <v>1533.74</v>
      </c>
      <c r="F18" s="17">
        <f t="shared" si="10"/>
        <v>1520</v>
      </c>
      <c r="G18" s="17">
        <f t="shared" si="11"/>
        <v>1533</v>
      </c>
      <c r="H18" s="18"/>
    </row>
    <row r="19" spans="2:8" ht="11.25" customHeight="1">
      <c r="B19" s="15">
        <f t="shared" si="6"/>
        <v>0.55625</v>
      </c>
      <c r="C19" s="16">
        <f t="shared" si="7"/>
        <v>109</v>
      </c>
      <c r="D19" s="17">
        <f t="shared" si="8"/>
        <v>109.5</v>
      </c>
      <c r="E19" s="17">
        <f t="shared" si="9"/>
        <v>1519.86</v>
      </c>
      <c r="F19" s="17">
        <f t="shared" si="10"/>
        <v>1506</v>
      </c>
      <c r="G19" s="17">
        <f t="shared" si="11"/>
        <v>1519</v>
      </c>
      <c r="H19" s="18"/>
    </row>
    <row r="20" spans="2:8" ht="11.25" customHeight="1">
      <c r="B20" s="19">
        <f t="shared" si="6"/>
        <v>0.5569444444444445</v>
      </c>
      <c r="C20" s="16">
        <f t="shared" si="7"/>
        <v>108</v>
      </c>
      <c r="D20" s="17">
        <f t="shared" si="8"/>
        <v>108.5</v>
      </c>
      <c r="E20" s="17">
        <f t="shared" si="9"/>
        <v>1505.98</v>
      </c>
      <c r="F20" s="20">
        <f t="shared" si="10"/>
        <v>1493</v>
      </c>
      <c r="G20" s="20">
        <f t="shared" si="11"/>
        <v>1505</v>
      </c>
      <c r="H20" s="18"/>
    </row>
    <row r="21" spans="2:8" ht="11.25" customHeight="1">
      <c r="B21" s="19">
        <f t="shared" si="6"/>
        <v>0.5576388888888889</v>
      </c>
      <c r="C21" s="16">
        <f t="shared" si="7"/>
        <v>107</v>
      </c>
      <c r="D21" s="17">
        <f t="shared" si="8"/>
        <v>107.5</v>
      </c>
      <c r="E21" s="17">
        <f t="shared" si="9"/>
        <v>1492.1</v>
      </c>
      <c r="F21" s="20">
        <f t="shared" si="10"/>
        <v>1479</v>
      </c>
      <c r="G21" s="20">
        <f t="shared" si="11"/>
        <v>1492</v>
      </c>
      <c r="H21" s="18"/>
    </row>
    <row r="22" spans="2:8" ht="11.25" customHeight="1">
      <c r="B22" s="15">
        <f t="shared" si="6"/>
        <v>0.5583333333333333</v>
      </c>
      <c r="C22" s="16">
        <f t="shared" si="7"/>
        <v>106</v>
      </c>
      <c r="D22" s="17">
        <f t="shared" si="8"/>
        <v>106.5</v>
      </c>
      <c r="E22" s="17">
        <f t="shared" si="9"/>
        <v>1478.22</v>
      </c>
      <c r="F22" s="17">
        <f t="shared" si="10"/>
        <v>1465</v>
      </c>
      <c r="G22" s="17">
        <f t="shared" si="11"/>
        <v>1478</v>
      </c>
      <c r="H22" s="18"/>
    </row>
    <row r="23" spans="2:8" ht="11.25" customHeight="1">
      <c r="B23" s="15">
        <f t="shared" si="6"/>
        <v>0.5590277777777778</v>
      </c>
      <c r="C23" s="16">
        <f t="shared" si="7"/>
        <v>105</v>
      </c>
      <c r="D23" s="17">
        <f t="shared" si="8"/>
        <v>105.5</v>
      </c>
      <c r="E23" s="17">
        <f t="shared" si="9"/>
        <v>1464.34</v>
      </c>
      <c r="F23" s="17">
        <f t="shared" si="10"/>
        <v>1451</v>
      </c>
      <c r="G23" s="17">
        <f t="shared" si="11"/>
        <v>1464</v>
      </c>
      <c r="H23" s="18"/>
    </row>
    <row r="24" spans="2:8" ht="11.25" customHeight="1">
      <c r="B24" s="15">
        <f t="shared" si="6"/>
        <v>0.5597222222222222</v>
      </c>
      <c r="C24" s="16">
        <f t="shared" si="7"/>
        <v>104</v>
      </c>
      <c r="D24" s="17">
        <f t="shared" si="8"/>
        <v>104.5</v>
      </c>
      <c r="E24" s="17">
        <f t="shared" si="9"/>
        <v>1450.4599999999998</v>
      </c>
      <c r="F24" s="17">
        <f>G25+1</f>
        <v>1437</v>
      </c>
      <c r="G24" s="17">
        <f>INT(E24)</f>
        <v>1450</v>
      </c>
      <c r="H24" s="18"/>
    </row>
    <row r="25" spans="2:8" ht="11.25" customHeight="1">
      <c r="B25" s="15">
        <f t="shared" si="6"/>
        <v>0.5604166666666667</v>
      </c>
      <c r="C25" s="16">
        <f t="shared" si="7"/>
        <v>103</v>
      </c>
      <c r="D25" s="17">
        <f t="shared" si="8"/>
        <v>103.5</v>
      </c>
      <c r="E25" s="17">
        <f t="shared" si="9"/>
        <v>1436.58</v>
      </c>
      <c r="F25" s="17">
        <f>G26+1</f>
        <v>1423</v>
      </c>
      <c r="G25" s="17">
        <f>INT(E25)</f>
        <v>1436</v>
      </c>
      <c r="H25" s="18"/>
    </row>
    <row r="26" spans="2:8" ht="11.25" customHeight="1">
      <c r="B26" s="15">
        <f t="shared" si="6"/>
        <v>0.5611111111111111</v>
      </c>
      <c r="C26" s="16">
        <f t="shared" si="7"/>
        <v>102</v>
      </c>
      <c r="D26" s="17">
        <f t="shared" si="8"/>
        <v>102.5</v>
      </c>
      <c r="E26" s="17">
        <f t="shared" si="9"/>
        <v>1422.6999999999998</v>
      </c>
      <c r="F26" s="17">
        <f>G27+1</f>
        <v>1409</v>
      </c>
      <c r="G26" s="17">
        <f>INT(E26)</f>
        <v>1422</v>
      </c>
      <c r="H26" s="18"/>
    </row>
    <row r="27" spans="2:8" ht="11.25" customHeight="1">
      <c r="B27" s="15">
        <f t="shared" si="6"/>
        <v>0.5618055555555556</v>
      </c>
      <c r="C27" s="16">
        <f t="shared" si="7"/>
        <v>101</v>
      </c>
      <c r="D27" s="17">
        <f aca="true" t="shared" si="12" ref="D27:D84">C27+0.5</f>
        <v>101.5</v>
      </c>
      <c r="E27" s="17">
        <f aca="true" t="shared" si="13" ref="E27:E84">D27/Race*RefPY</f>
        <v>1408.82</v>
      </c>
      <c r="F27" s="17">
        <f>G28+1</f>
        <v>1395</v>
      </c>
      <c r="G27" s="17">
        <f>INT(E27)</f>
        <v>1408</v>
      </c>
      <c r="H27" s="18"/>
    </row>
    <row r="28" spans="2:9" ht="11.25" customHeight="1">
      <c r="B28" s="12">
        <f>Start</f>
        <v>0.5625</v>
      </c>
      <c r="C28" s="13">
        <f>Race</f>
        <v>100</v>
      </c>
      <c r="D28" s="11">
        <f>C28+0.5</f>
        <v>100.5</v>
      </c>
      <c r="E28" s="11">
        <f>D28/Race*RefPY</f>
        <v>1394.9399999999998</v>
      </c>
      <c r="F28" s="14">
        <f>G29+1</f>
        <v>1382</v>
      </c>
      <c r="G28" s="14">
        <f>INT(E28)</f>
        <v>1394</v>
      </c>
      <c r="H28" s="21">
        <v>1</v>
      </c>
      <c r="I28" s="90" t="str">
        <f>IF(ISERROR((VLOOKUP(H28,'PY DATA'!$Q$3:$S$100,3,FALSE)))," ",VLOOKUP(H28,'PY DATA'!$Q$3:$S$100,3,FALSE))</f>
        <v>Gull</v>
      </c>
    </row>
    <row r="29" spans="2:9" ht="11.25" customHeight="1">
      <c r="B29" s="9">
        <f>B28+1/24/60</f>
        <v>0.5631944444444444</v>
      </c>
      <c r="C29" s="10">
        <f>C28-1</f>
        <v>99</v>
      </c>
      <c r="D29" s="11">
        <f>C29+0.5</f>
        <v>99.5</v>
      </c>
      <c r="E29" s="11">
        <f t="shared" si="13"/>
        <v>1381.06</v>
      </c>
      <c r="F29" s="11">
        <f aca="true" t="shared" si="14" ref="F29:F47">G30+1</f>
        <v>1368</v>
      </c>
      <c r="G29" s="11">
        <f aca="true" t="shared" si="15" ref="G29:G47">INT(E29)</f>
        <v>1381</v>
      </c>
      <c r="H29" s="22">
        <f>H28+1</f>
        <v>2</v>
      </c>
      <c r="I29" s="90" t="str">
        <f>IF(ISERROR((VLOOKUP(H29,'PY DATA'!$Q$3:$S$100,3,FALSE)))," ",VLOOKUP(H29,'PY DATA'!$Q$3:$S$100,3,FALSE))</f>
        <v>Topper</v>
      </c>
    </row>
    <row r="30" spans="2:9" ht="11.25" customHeight="1">
      <c r="B30" s="9">
        <f aca="true" t="shared" si="16" ref="B30:B47">B29+1/24/60</f>
        <v>0.5638888888888889</v>
      </c>
      <c r="C30" s="10">
        <f aca="true" t="shared" si="17" ref="C30:C47">C29-1</f>
        <v>98</v>
      </c>
      <c r="D30" s="11">
        <f t="shared" si="12"/>
        <v>98.5</v>
      </c>
      <c r="E30" s="11">
        <f t="shared" si="13"/>
        <v>1367.18</v>
      </c>
      <c r="F30" s="11">
        <f t="shared" si="14"/>
        <v>1354</v>
      </c>
      <c r="G30" s="11">
        <f t="shared" si="15"/>
        <v>1367</v>
      </c>
      <c r="H30" s="22">
        <f aca="true" t="shared" si="18" ref="H30:H60">H29+1</f>
        <v>3</v>
      </c>
      <c r="I30" s="90" t="str">
        <f>IF(ISERROR((VLOOKUP(H30,'PY DATA'!$Q$3:$S$100,3,FALSE)))," ",VLOOKUP(H30,'PY DATA'!$Q$3:$S$100,3,FALSE))</f>
        <v> </v>
      </c>
    </row>
    <row r="31" spans="2:9" ht="11.25" customHeight="1">
      <c r="B31" s="9">
        <f t="shared" si="16"/>
        <v>0.5645833333333333</v>
      </c>
      <c r="C31" s="10">
        <f t="shared" si="17"/>
        <v>97</v>
      </c>
      <c r="D31" s="11">
        <f t="shared" si="12"/>
        <v>97.5</v>
      </c>
      <c r="E31" s="11">
        <f t="shared" si="13"/>
        <v>1353.3</v>
      </c>
      <c r="F31" s="11">
        <f t="shared" si="14"/>
        <v>1340</v>
      </c>
      <c r="G31" s="11">
        <f t="shared" si="15"/>
        <v>1353</v>
      </c>
      <c r="H31" s="22">
        <f t="shared" si="18"/>
        <v>4</v>
      </c>
      <c r="I31" s="90" t="str">
        <f>IF(ISERROR((VLOOKUP(H31,'PY DATA'!$Q$3:$S$100,3,FALSE)))," ",VLOOKUP(H31,'PY DATA'!$Q$3:$S$100,3,FALSE))</f>
        <v> </v>
      </c>
    </row>
    <row r="32" spans="2:9" ht="11.25" customHeight="1">
      <c r="B32" s="9">
        <f t="shared" si="16"/>
        <v>0.5652777777777778</v>
      </c>
      <c r="C32" s="10">
        <f t="shared" si="17"/>
        <v>96</v>
      </c>
      <c r="D32" s="11">
        <f t="shared" si="12"/>
        <v>96.5</v>
      </c>
      <c r="E32" s="11">
        <f t="shared" si="13"/>
        <v>1339.4199999999998</v>
      </c>
      <c r="F32" s="11">
        <f t="shared" si="14"/>
        <v>1326</v>
      </c>
      <c r="G32" s="11">
        <f t="shared" si="15"/>
        <v>1339</v>
      </c>
      <c r="H32" s="22">
        <f t="shared" si="18"/>
        <v>5</v>
      </c>
      <c r="I32" s="90" t="str">
        <f>IF(ISERROR((VLOOKUP(H32,'PY DATA'!$Q$3:$S$100,3,FALSE)))," ",VLOOKUP(H32,'PY DATA'!$Q$3:$S$100,3,FALSE))</f>
        <v> </v>
      </c>
    </row>
    <row r="33" spans="2:10" ht="11.25" customHeight="1">
      <c r="B33" s="9">
        <f t="shared" si="16"/>
        <v>0.5659722222222222</v>
      </c>
      <c r="C33" s="10">
        <f t="shared" si="17"/>
        <v>95</v>
      </c>
      <c r="D33" s="11">
        <f t="shared" si="12"/>
        <v>95.5</v>
      </c>
      <c r="E33" s="11">
        <f t="shared" si="13"/>
        <v>1325.54</v>
      </c>
      <c r="F33" s="11">
        <f t="shared" si="14"/>
        <v>1312</v>
      </c>
      <c r="G33" s="11">
        <f t="shared" si="15"/>
        <v>1325</v>
      </c>
      <c r="H33" s="22">
        <f t="shared" si="18"/>
        <v>6</v>
      </c>
      <c r="I33" s="90" t="str">
        <f>IF(ISERROR((VLOOKUP(H33,'PY DATA'!$Q$3:$S$100,3,FALSE)))," ",VLOOKUP(H33,'PY DATA'!$Q$3:$S$100,3,FALSE))</f>
        <v> </v>
      </c>
      <c r="J33" s="6"/>
    </row>
    <row r="34" spans="2:9" ht="11.25" customHeight="1">
      <c r="B34" s="9">
        <f t="shared" si="16"/>
        <v>0.5666666666666667</v>
      </c>
      <c r="C34" s="10">
        <f t="shared" si="17"/>
        <v>94</v>
      </c>
      <c r="D34" s="11">
        <f t="shared" si="12"/>
        <v>94.5</v>
      </c>
      <c r="E34" s="11">
        <f t="shared" si="13"/>
        <v>1311.6599999999999</v>
      </c>
      <c r="F34" s="11">
        <f t="shared" si="14"/>
        <v>1298</v>
      </c>
      <c r="G34" s="11">
        <f t="shared" si="15"/>
        <v>1311</v>
      </c>
      <c r="H34" s="22">
        <f t="shared" si="18"/>
        <v>7</v>
      </c>
      <c r="I34" s="90" t="str">
        <f>IF(ISERROR((VLOOKUP(H34,'PY DATA'!$Q$3:$S$100,3,FALSE)))," ",VLOOKUP(H34,'PY DATA'!$Q$3:$S$100,3,FALSE))</f>
        <v>Quba S</v>
      </c>
    </row>
    <row r="35" spans="2:9" ht="11.25" customHeight="1">
      <c r="B35" s="9">
        <f t="shared" si="16"/>
        <v>0.5673611111111111</v>
      </c>
      <c r="C35" s="10">
        <f t="shared" si="17"/>
        <v>93</v>
      </c>
      <c r="D35" s="11">
        <f t="shared" si="12"/>
        <v>93.5</v>
      </c>
      <c r="E35" s="11">
        <f t="shared" si="13"/>
        <v>1297.78</v>
      </c>
      <c r="F35" s="11">
        <f t="shared" si="14"/>
        <v>1284</v>
      </c>
      <c r="G35" s="11">
        <f t="shared" si="15"/>
        <v>1297</v>
      </c>
      <c r="H35" s="22">
        <f t="shared" si="18"/>
        <v>8</v>
      </c>
      <c r="I35" s="90" t="str">
        <f>IF(ISERROR((VLOOKUP(H35,'PY DATA'!$Q$3:$S$100,3,FALSE)))," ",VLOOKUP(H35,'PY DATA'!$Q$3:$S$100,3,FALSE))</f>
        <v>Feva S</v>
      </c>
    </row>
    <row r="36" spans="2:9" ht="11.25" customHeight="1">
      <c r="B36" s="9">
        <f t="shared" si="16"/>
        <v>0.5680555555555555</v>
      </c>
      <c r="C36" s="10">
        <f t="shared" si="17"/>
        <v>92</v>
      </c>
      <c r="D36" s="11">
        <f t="shared" si="12"/>
        <v>92.5</v>
      </c>
      <c r="E36" s="11">
        <f t="shared" si="13"/>
        <v>1283.9</v>
      </c>
      <c r="F36" s="11">
        <f t="shared" si="14"/>
        <v>1271</v>
      </c>
      <c r="G36" s="11">
        <f t="shared" si="15"/>
        <v>1283</v>
      </c>
      <c r="H36" s="22">
        <f t="shared" si="18"/>
        <v>9</v>
      </c>
      <c r="I36" s="90" t="str">
        <f>IF(ISERROR((VLOOKUP(H36,'PY DATA'!$Q$3:$S$100,3,FALSE)))," ",VLOOKUP(H36,'PY DATA'!$Q$3:$S$100,3,FALSE))</f>
        <v> </v>
      </c>
    </row>
    <row r="37" spans="2:9" ht="11.25" customHeight="1">
      <c r="B37" s="9">
        <f t="shared" si="16"/>
        <v>0.56875</v>
      </c>
      <c r="C37" s="10">
        <f t="shared" si="17"/>
        <v>91</v>
      </c>
      <c r="D37" s="11">
        <f t="shared" si="12"/>
        <v>91.5</v>
      </c>
      <c r="E37" s="11">
        <f t="shared" si="13"/>
        <v>1270.02</v>
      </c>
      <c r="F37" s="11">
        <f t="shared" si="14"/>
        <v>1257</v>
      </c>
      <c r="G37" s="11">
        <f t="shared" si="15"/>
        <v>1270</v>
      </c>
      <c r="H37" s="22">
        <f t="shared" si="18"/>
        <v>10</v>
      </c>
      <c r="I37" s="90" t="str">
        <f>IF(ISERROR((VLOOKUP(H37,'PY DATA'!$Q$3:$S$100,3,FALSE)))," ",VLOOKUP(H37,'PY DATA'!$Q$3:$S$100,3,FALSE))</f>
        <v>Topaz Uno</v>
      </c>
    </row>
    <row r="38" spans="2:9" ht="11.25" customHeight="1">
      <c r="B38" s="9">
        <f t="shared" si="16"/>
        <v>0.5694444444444444</v>
      </c>
      <c r="C38" s="10">
        <f t="shared" si="17"/>
        <v>90</v>
      </c>
      <c r="D38" s="11">
        <f t="shared" si="12"/>
        <v>90.5</v>
      </c>
      <c r="E38" s="11">
        <f t="shared" si="13"/>
        <v>1256.14</v>
      </c>
      <c r="F38" s="11">
        <f t="shared" si="14"/>
        <v>1243</v>
      </c>
      <c r="G38" s="11">
        <f t="shared" si="15"/>
        <v>1256</v>
      </c>
      <c r="H38" s="22">
        <f t="shared" si="18"/>
        <v>11</v>
      </c>
      <c r="I38" s="90" t="str">
        <f>IF(ISERROR((VLOOKUP(H38,'PY DATA'!$Q$3:$S$100,3,FALSE)))," ",VLOOKUP(H38,'PY DATA'!$Q$3:$S$100,3,FALSE))</f>
        <v> </v>
      </c>
    </row>
    <row r="39" spans="2:9" ht="11.25" customHeight="1">
      <c r="B39" s="9">
        <f t="shared" si="16"/>
        <v>0.5701388888888889</v>
      </c>
      <c r="C39" s="10">
        <f t="shared" si="17"/>
        <v>89</v>
      </c>
      <c r="D39" s="11">
        <f t="shared" si="12"/>
        <v>89.5</v>
      </c>
      <c r="E39" s="11">
        <f t="shared" si="13"/>
        <v>1242.26</v>
      </c>
      <c r="F39" s="11">
        <f t="shared" si="14"/>
        <v>1229</v>
      </c>
      <c r="G39" s="11">
        <f t="shared" si="15"/>
        <v>1242</v>
      </c>
      <c r="H39" s="22">
        <f t="shared" si="18"/>
        <v>12</v>
      </c>
      <c r="I39" s="90" t="str">
        <f>IF(ISERROR((VLOOKUP(H39,'PY DATA'!$Q$3:$S$100,3,FALSE)))," ",VLOOKUP(H39,'PY DATA'!$Q$3:$S$100,3,FALSE))</f>
        <v> </v>
      </c>
    </row>
    <row r="40" spans="2:9" ht="11.25" customHeight="1">
      <c r="B40" s="9">
        <f t="shared" si="16"/>
        <v>0.5708333333333333</v>
      </c>
      <c r="C40" s="10">
        <f t="shared" si="17"/>
        <v>88</v>
      </c>
      <c r="D40" s="11">
        <f t="shared" si="12"/>
        <v>88.5</v>
      </c>
      <c r="E40" s="11">
        <f t="shared" si="13"/>
        <v>1228.38</v>
      </c>
      <c r="F40" s="11">
        <f t="shared" si="14"/>
        <v>1215</v>
      </c>
      <c r="G40" s="11">
        <f t="shared" si="15"/>
        <v>1228</v>
      </c>
      <c r="H40" s="22">
        <f t="shared" si="18"/>
        <v>13</v>
      </c>
      <c r="I40" s="90" t="str">
        <f>IF(ISERROR((VLOOKUP(H40,'PY DATA'!$Q$3:$S$100,3,FALSE)))," ",VLOOKUP(H40,'PY DATA'!$Q$3:$S$100,3,FALSE))</f>
        <v> </v>
      </c>
    </row>
    <row r="41" spans="2:9" ht="11.25" customHeight="1">
      <c r="B41" s="9">
        <f t="shared" si="16"/>
        <v>0.5715277777777777</v>
      </c>
      <c r="C41" s="10">
        <f t="shared" si="17"/>
        <v>87</v>
      </c>
      <c r="D41" s="11">
        <f t="shared" si="12"/>
        <v>87.5</v>
      </c>
      <c r="E41" s="11">
        <f t="shared" si="13"/>
        <v>1214.5</v>
      </c>
      <c r="F41" s="11">
        <f t="shared" si="14"/>
        <v>1201</v>
      </c>
      <c r="G41" s="11">
        <f t="shared" si="15"/>
        <v>1214</v>
      </c>
      <c r="H41" s="22">
        <f t="shared" si="18"/>
        <v>14</v>
      </c>
      <c r="I41" s="90">
        <f>IF(ISERROR((VLOOKUP(H41,'PY DATA'!$Q$3:$S$100,3,FALSE)))," ",VLOOKUP(H41,'PY DATA'!$Q$3:$S$100,3,FALSE))</f>
        <v>4.7</v>
      </c>
    </row>
    <row r="42" spans="2:9" ht="11.25" customHeight="1">
      <c r="B42" s="9">
        <f t="shared" si="16"/>
        <v>0.5722222222222222</v>
      </c>
      <c r="C42" s="10">
        <f t="shared" si="17"/>
        <v>86</v>
      </c>
      <c r="D42" s="11">
        <f t="shared" si="12"/>
        <v>86.5</v>
      </c>
      <c r="E42" s="11">
        <f t="shared" si="13"/>
        <v>1200.62</v>
      </c>
      <c r="F42" s="11">
        <f t="shared" si="14"/>
        <v>1187</v>
      </c>
      <c r="G42" s="11">
        <f t="shared" si="15"/>
        <v>1200</v>
      </c>
      <c r="H42" s="22">
        <f t="shared" si="18"/>
        <v>15</v>
      </c>
      <c r="I42" s="90" t="str">
        <f>IF(ISERROR((VLOOKUP(H42,'PY DATA'!$Q$3:$S$100,3,FALSE)))," ",VLOOKUP(H42,'PY DATA'!$Q$3:$S$100,3,FALSE))</f>
        <v>Wanderer</v>
      </c>
    </row>
    <row r="43" spans="2:9" ht="11.25" customHeight="1">
      <c r="B43" s="9">
        <f t="shared" si="16"/>
        <v>0.5729166666666666</v>
      </c>
      <c r="C43" s="10">
        <f t="shared" si="17"/>
        <v>85</v>
      </c>
      <c r="D43" s="11">
        <f t="shared" si="12"/>
        <v>85.5</v>
      </c>
      <c r="E43" s="11">
        <f t="shared" si="13"/>
        <v>1186.74</v>
      </c>
      <c r="F43" s="11">
        <f t="shared" si="14"/>
        <v>1173</v>
      </c>
      <c r="G43" s="11">
        <f t="shared" si="15"/>
        <v>1186</v>
      </c>
      <c r="H43" s="22">
        <f t="shared" si="18"/>
        <v>16</v>
      </c>
      <c r="I43" s="90" t="str">
        <f>IF(ISERROR((VLOOKUP(H43,'PY DATA'!$Q$3:$S$100,3,FALSE)))," ",VLOOKUP(H43,'PY DATA'!$Q$3:$S$100,3,FALSE))</f>
        <v>Lightning</v>
      </c>
    </row>
    <row r="44" spans="2:9" ht="11.25" customHeight="1">
      <c r="B44" s="9">
        <f t="shared" si="16"/>
        <v>0.5736111111111111</v>
      </c>
      <c r="C44" s="10">
        <f t="shared" si="17"/>
        <v>84</v>
      </c>
      <c r="D44" s="11">
        <f t="shared" si="12"/>
        <v>84.5</v>
      </c>
      <c r="E44" s="11">
        <f t="shared" si="13"/>
        <v>1172.86</v>
      </c>
      <c r="F44" s="11">
        <f t="shared" si="14"/>
        <v>1159</v>
      </c>
      <c r="G44" s="11">
        <f t="shared" si="15"/>
        <v>1172</v>
      </c>
      <c r="H44" s="22">
        <f t="shared" si="18"/>
        <v>17</v>
      </c>
      <c r="I44" s="90" t="str">
        <f>IF(ISERROR((VLOOKUP(H44,'PY DATA'!$Q$3:$S$100,3,FALSE)))," ",VLOOKUP(H44,'PY DATA'!$Q$3:$S$100,3,FALSE))</f>
        <v>Enterprise,  Graduate (orig)</v>
      </c>
    </row>
    <row r="45" spans="2:9" ht="11.25" customHeight="1">
      <c r="B45" s="9">
        <f t="shared" si="16"/>
        <v>0.5743055555555555</v>
      </c>
      <c r="C45" s="10">
        <f t="shared" si="17"/>
        <v>83</v>
      </c>
      <c r="D45" s="11">
        <f t="shared" si="12"/>
        <v>83.5</v>
      </c>
      <c r="E45" s="11">
        <f t="shared" si="13"/>
        <v>1158.98</v>
      </c>
      <c r="F45" s="11">
        <f t="shared" si="14"/>
        <v>1146</v>
      </c>
      <c r="G45" s="11">
        <f t="shared" si="15"/>
        <v>1158</v>
      </c>
      <c r="H45" s="22">
        <f t="shared" si="18"/>
        <v>18</v>
      </c>
      <c r="I45" s="90" t="str">
        <f>IF(ISERROR((VLOOKUP(H45,'PY DATA'!$Q$3:$S$100,3,FALSE)))," ",VLOOKUP(H45,'PY DATA'!$Q$3:$S$100,3,FALSE))</f>
        <v>Europe,  Radial</v>
      </c>
    </row>
    <row r="46" spans="2:9" ht="11.25" customHeight="1">
      <c r="B46" s="9">
        <f t="shared" si="16"/>
        <v>0.575</v>
      </c>
      <c r="C46" s="10">
        <f t="shared" si="17"/>
        <v>82</v>
      </c>
      <c r="D46" s="11">
        <f t="shared" si="12"/>
        <v>82.5</v>
      </c>
      <c r="E46" s="11">
        <f t="shared" si="13"/>
        <v>1145.1</v>
      </c>
      <c r="F46" s="11">
        <f t="shared" si="14"/>
        <v>1132</v>
      </c>
      <c r="G46" s="11">
        <f t="shared" si="15"/>
        <v>1145</v>
      </c>
      <c r="H46" s="22">
        <f t="shared" si="18"/>
        <v>19</v>
      </c>
      <c r="I46" s="90" t="str">
        <f>IF(ISERROR((VLOOKUP(H46,'PY DATA'!$Q$3:$S$100,3,FALSE)))," ",VLOOKUP(H46,'PY DATA'!$Q$3:$S$100,3,FALSE))</f>
        <v>Vision</v>
      </c>
    </row>
    <row r="47" spans="2:9" ht="11.25" customHeight="1">
      <c r="B47" s="9">
        <f t="shared" si="16"/>
        <v>0.5756944444444444</v>
      </c>
      <c r="C47" s="10">
        <f t="shared" si="17"/>
        <v>81</v>
      </c>
      <c r="D47" s="11">
        <f t="shared" si="12"/>
        <v>81.5</v>
      </c>
      <c r="E47" s="11">
        <f t="shared" si="13"/>
        <v>1131.22</v>
      </c>
      <c r="F47" s="11">
        <f t="shared" si="14"/>
        <v>1118</v>
      </c>
      <c r="G47" s="11">
        <f t="shared" si="15"/>
        <v>1131</v>
      </c>
      <c r="H47" s="22">
        <f t="shared" si="18"/>
        <v>20</v>
      </c>
      <c r="I47" s="90" t="str">
        <f>IF(ISERROR((VLOOKUP(H47,'PY DATA'!$Q$3:$S$100,3,FALSE)))," ",VLOOKUP(H47,'PY DATA'!$Q$3:$S$100,3,FALSE))</f>
        <v>Streaker,  Graduate (new)</v>
      </c>
    </row>
    <row r="48" spans="2:9" ht="11.25" customHeight="1">
      <c r="B48" s="9">
        <f aca="true" t="shared" si="19" ref="B48:B56">B47+1/24/60</f>
        <v>0.5763888888888888</v>
      </c>
      <c r="C48" s="10">
        <f aca="true" t="shared" si="20" ref="C48:C56">C47-1</f>
        <v>80</v>
      </c>
      <c r="D48" s="11">
        <f t="shared" si="12"/>
        <v>80.5</v>
      </c>
      <c r="E48" s="11">
        <f t="shared" si="13"/>
        <v>1117.3400000000001</v>
      </c>
      <c r="F48" s="11">
        <f aca="true" t="shared" si="21" ref="F48:F59">G49+1</f>
        <v>1104</v>
      </c>
      <c r="G48" s="11">
        <f aca="true" t="shared" si="22" ref="G48:G55">INT(E48)</f>
        <v>1117</v>
      </c>
      <c r="H48" s="22">
        <f t="shared" si="18"/>
        <v>21</v>
      </c>
      <c r="I48" s="90" t="str">
        <f>IF(ISERROR((VLOOKUP(H48,'PY DATA'!$Q$3:$S$100,3,FALSE)))," ",VLOOKUP(H48,'PY DATA'!$Q$3:$S$100,3,FALSE))</f>
        <v>Wayfarer</v>
      </c>
    </row>
    <row r="49" spans="2:9" ht="11.25" customHeight="1">
      <c r="B49" s="9">
        <f t="shared" si="19"/>
        <v>0.5770833333333333</v>
      </c>
      <c r="C49" s="10">
        <f t="shared" si="20"/>
        <v>79</v>
      </c>
      <c r="D49" s="11">
        <f t="shared" si="12"/>
        <v>79.5</v>
      </c>
      <c r="E49" s="11">
        <f t="shared" si="13"/>
        <v>1103.46</v>
      </c>
      <c r="F49" s="11">
        <f t="shared" si="21"/>
        <v>1090</v>
      </c>
      <c r="G49" s="11">
        <f t="shared" si="22"/>
        <v>1103</v>
      </c>
      <c r="H49" s="22">
        <f t="shared" si="18"/>
        <v>22</v>
      </c>
      <c r="I49" s="90" t="str">
        <f>IF(ISERROR((VLOOKUP(H49,'PY DATA'!$Q$3:$S$100,3,FALSE)))," ",VLOOKUP(H49,'PY DATA'!$Q$3:$S$100,3,FALSE))</f>
        <v>Stratos,  Laser,  Vareo</v>
      </c>
    </row>
    <row r="50" spans="2:9" ht="11.25" customHeight="1">
      <c r="B50" s="9">
        <f t="shared" si="19"/>
        <v>0.5777777777777777</v>
      </c>
      <c r="C50" s="10">
        <f t="shared" si="20"/>
        <v>78</v>
      </c>
      <c r="D50" s="11">
        <f t="shared" si="12"/>
        <v>78.5</v>
      </c>
      <c r="E50" s="11">
        <f t="shared" si="13"/>
        <v>1089.5800000000002</v>
      </c>
      <c r="F50" s="11">
        <f t="shared" si="21"/>
        <v>1076</v>
      </c>
      <c r="G50" s="11">
        <f t="shared" si="22"/>
        <v>1089</v>
      </c>
      <c r="H50" s="22">
        <f t="shared" si="18"/>
        <v>23</v>
      </c>
      <c r="I50" s="90" t="str">
        <f>IF(ISERROR((VLOOKUP(H50,'PY DATA'!$Q$3:$S$100,3,FALSE)))," ",VLOOKUP(H50,'PY DATA'!$Q$3:$S$100,3,FALSE))</f>
        <v>Vago (training)</v>
      </c>
    </row>
    <row r="51" spans="2:9" ht="11.25" customHeight="1">
      <c r="B51" s="9">
        <f t="shared" si="19"/>
        <v>0.5784722222222222</v>
      </c>
      <c r="C51" s="10">
        <f t="shared" si="20"/>
        <v>77</v>
      </c>
      <c r="D51" s="11">
        <f t="shared" si="12"/>
        <v>77.5</v>
      </c>
      <c r="E51" s="11">
        <f t="shared" si="13"/>
        <v>1075.7</v>
      </c>
      <c r="F51" s="11">
        <f t="shared" si="21"/>
        <v>1062</v>
      </c>
      <c r="G51" s="11">
        <f t="shared" si="22"/>
        <v>1075</v>
      </c>
      <c r="H51" s="22">
        <f t="shared" si="18"/>
        <v>24</v>
      </c>
      <c r="I51" s="90" t="str">
        <f>IF(ISERROR((VLOOKUP(H51,'PY DATA'!$Q$3:$S$100,3,FALSE)))," ",VLOOKUP(H51,'PY DATA'!$Q$3:$S$100,3,FALSE))</f>
        <v>Vago XD</v>
      </c>
    </row>
    <row r="52" spans="2:9" ht="11.25" customHeight="1">
      <c r="B52" s="9">
        <f t="shared" si="19"/>
        <v>0.5791666666666666</v>
      </c>
      <c r="C52" s="10">
        <f t="shared" si="20"/>
        <v>76</v>
      </c>
      <c r="D52" s="11">
        <f t="shared" si="12"/>
        <v>76.5</v>
      </c>
      <c r="E52" s="11">
        <f t="shared" si="13"/>
        <v>1061.82</v>
      </c>
      <c r="F52" s="11">
        <f t="shared" si="21"/>
        <v>1048</v>
      </c>
      <c r="G52" s="11">
        <f t="shared" si="22"/>
        <v>1061</v>
      </c>
      <c r="H52" s="22">
        <f t="shared" si="18"/>
        <v>25</v>
      </c>
      <c r="I52" s="90" t="str">
        <f>IF(ISERROR((VLOOKUP(H52,'PY DATA'!$Q$3:$S$100,3,FALSE)))," ",VLOOKUP(H52,'PY DATA'!$Q$3:$S$100,3,FALSE))</f>
        <v> </v>
      </c>
    </row>
    <row r="53" spans="2:9" ht="11.25" customHeight="1">
      <c r="B53" s="9">
        <f t="shared" si="19"/>
        <v>0.579861111111111</v>
      </c>
      <c r="C53" s="10">
        <f t="shared" si="20"/>
        <v>75</v>
      </c>
      <c r="D53" s="11">
        <f t="shared" si="12"/>
        <v>75.5</v>
      </c>
      <c r="E53" s="11">
        <f t="shared" si="13"/>
        <v>1047.94</v>
      </c>
      <c r="F53" s="11">
        <f t="shared" si="21"/>
        <v>1035</v>
      </c>
      <c r="G53" s="11">
        <f t="shared" si="22"/>
        <v>1047</v>
      </c>
      <c r="H53" s="22">
        <f t="shared" si="18"/>
        <v>26</v>
      </c>
      <c r="I53" s="90" t="str">
        <f>IF(ISERROR((VLOOKUP(H53,'PY DATA'!$Q$3:$S$100,3,FALSE)))," ",VLOOKUP(H53,'PY DATA'!$Q$3:$S$100,3,FALSE))</f>
        <v> </v>
      </c>
    </row>
    <row r="54" spans="2:9" ht="11.25" customHeight="1">
      <c r="B54" s="9">
        <f t="shared" si="19"/>
        <v>0.5805555555555555</v>
      </c>
      <c r="C54" s="10">
        <f t="shared" si="20"/>
        <v>74</v>
      </c>
      <c r="D54" s="11">
        <f t="shared" si="12"/>
        <v>74.5</v>
      </c>
      <c r="E54" s="11">
        <f t="shared" si="13"/>
        <v>1034.06</v>
      </c>
      <c r="F54" s="11">
        <f t="shared" si="21"/>
        <v>1021</v>
      </c>
      <c r="G54" s="11">
        <f t="shared" si="22"/>
        <v>1034</v>
      </c>
      <c r="H54" s="22">
        <f t="shared" si="18"/>
        <v>27</v>
      </c>
      <c r="I54" s="90" t="str">
        <f>IF(ISERROR((VLOOKUP(H54,'PY DATA'!$Q$3:$S$100,3,FALSE)))," ",VLOOKUP(H54,'PY DATA'!$Q$3:$S$100,3,FALSE))</f>
        <v>Blaze</v>
      </c>
    </row>
    <row r="55" spans="2:9" ht="11.25" customHeight="1">
      <c r="B55" s="9">
        <f t="shared" si="19"/>
        <v>0.5812499999999999</v>
      </c>
      <c r="C55" s="10">
        <f t="shared" si="20"/>
        <v>73</v>
      </c>
      <c r="D55" s="11">
        <f t="shared" si="12"/>
        <v>73.5</v>
      </c>
      <c r="E55" s="11">
        <f t="shared" si="13"/>
        <v>1020.18</v>
      </c>
      <c r="F55" s="11">
        <f t="shared" si="21"/>
        <v>1007</v>
      </c>
      <c r="G55" s="11">
        <f t="shared" si="22"/>
        <v>1020</v>
      </c>
      <c r="H55" s="22">
        <f t="shared" si="18"/>
        <v>28</v>
      </c>
      <c r="I55" s="90" t="str">
        <f>IF(ISERROR((VLOOKUP(H55,'PY DATA'!$Q$3:$S$100,3,FALSE)))," ",VLOOKUP(H55,'PY DATA'!$Q$3:$S$100,3,FALSE))</f>
        <v> </v>
      </c>
    </row>
    <row r="56" spans="2:9" ht="11.25" customHeight="1">
      <c r="B56" s="9">
        <f t="shared" si="19"/>
        <v>0.5819444444444444</v>
      </c>
      <c r="C56" s="10">
        <f t="shared" si="20"/>
        <v>72</v>
      </c>
      <c r="D56" s="11">
        <f t="shared" si="12"/>
        <v>72.5</v>
      </c>
      <c r="E56" s="11">
        <f t="shared" si="13"/>
        <v>1006.3</v>
      </c>
      <c r="F56" s="11">
        <f>G57+1</f>
        <v>993</v>
      </c>
      <c r="G56" s="11">
        <f>INT(E56)</f>
        <v>1006</v>
      </c>
      <c r="H56" s="22">
        <f t="shared" si="18"/>
        <v>29</v>
      </c>
      <c r="I56" s="90" t="str">
        <f>IF(ISERROR((VLOOKUP(H56,'PY DATA'!$Q$3:$S$100,3,FALSE)))," ",VLOOKUP(H56,'PY DATA'!$Q$3:$S$100,3,FALSE))</f>
        <v> </v>
      </c>
    </row>
    <row r="57" spans="2:9" ht="11.25" customHeight="1">
      <c r="B57" s="9">
        <f>B56+1/24/60</f>
        <v>0.5826388888888888</v>
      </c>
      <c r="C57" s="10">
        <f>C56-1</f>
        <v>71</v>
      </c>
      <c r="D57" s="11">
        <f t="shared" si="12"/>
        <v>71.5</v>
      </c>
      <c r="E57" s="11">
        <f t="shared" si="13"/>
        <v>992.42</v>
      </c>
      <c r="F57" s="11">
        <f t="shared" si="21"/>
        <v>979</v>
      </c>
      <c r="G57" s="11">
        <f>INT(E57)</f>
        <v>992</v>
      </c>
      <c r="H57" s="22">
        <f t="shared" si="18"/>
        <v>30</v>
      </c>
      <c r="I57" s="90">
        <f>IF(ISERROR((VLOOKUP(H57,'PY DATA'!$Q$3:$S$100,3,FALSE)))," ",VLOOKUP(H57,'PY DATA'!$Q$3:$S$100,3,FALSE))</f>
        <v>4000</v>
      </c>
    </row>
    <row r="58" spans="2:9" ht="11.25" customHeight="1">
      <c r="B58" s="9">
        <f>B57+1/24/60</f>
        <v>0.5833333333333333</v>
      </c>
      <c r="C58" s="10">
        <f>C57-1</f>
        <v>70</v>
      </c>
      <c r="D58" s="11">
        <f t="shared" si="12"/>
        <v>70.5</v>
      </c>
      <c r="E58" s="11">
        <f t="shared" si="13"/>
        <v>978.54</v>
      </c>
      <c r="F58" s="11">
        <f t="shared" si="21"/>
        <v>965</v>
      </c>
      <c r="G58" s="11">
        <f>INT(E58)</f>
        <v>978</v>
      </c>
      <c r="H58" s="22">
        <f t="shared" si="18"/>
        <v>31</v>
      </c>
      <c r="I58" s="90" t="str">
        <f>IF(ISERROR((VLOOKUP(H58,'PY DATA'!$Q$3:$S$100,3,FALSE)))," ",VLOOKUP(H58,'PY DATA'!$Q$3:$S$100,3,FALSE))</f>
        <v> </v>
      </c>
    </row>
    <row r="59" spans="2:9" ht="11.25" customHeight="1">
      <c r="B59" s="9">
        <f>B58+1/24/60</f>
        <v>0.5840277777777777</v>
      </c>
      <c r="C59" s="10">
        <f>C58-1</f>
        <v>69</v>
      </c>
      <c r="D59" s="11">
        <f t="shared" si="12"/>
        <v>69.5</v>
      </c>
      <c r="E59" s="11">
        <f t="shared" si="13"/>
        <v>964.66</v>
      </c>
      <c r="F59" s="11">
        <f t="shared" si="21"/>
        <v>951</v>
      </c>
      <c r="G59" s="11">
        <f>INT(E59)</f>
        <v>964</v>
      </c>
      <c r="H59" s="22">
        <f t="shared" si="18"/>
        <v>32</v>
      </c>
      <c r="I59" s="90" t="str">
        <f>IF(ISERROR((VLOOKUP(H59,'PY DATA'!$Q$3:$S$100,3,FALSE)))," ",VLOOKUP(H59,'PY DATA'!$Q$3:$S$100,3,FALSE))</f>
        <v> </v>
      </c>
    </row>
    <row r="60" spans="2:9" ht="11.25" customHeight="1">
      <c r="B60" s="9">
        <f>B59+1/24/60</f>
        <v>0.5847222222222221</v>
      </c>
      <c r="C60" s="10">
        <f>C59-1</f>
        <v>68</v>
      </c>
      <c r="D60" s="11">
        <f t="shared" si="12"/>
        <v>68.5</v>
      </c>
      <c r="E60" s="11">
        <f t="shared" si="13"/>
        <v>950.7800000000001</v>
      </c>
      <c r="F60" s="11">
        <f>G61+1</f>
        <v>937</v>
      </c>
      <c r="G60" s="11">
        <f>INT(E60)</f>
        <v>950</v>
      </c>
      <c r="H60" s="22">
        <f t="shared" si="18"/>
        <v>33</v>
      </c>
      <c r="I60" s="90" t="str">
        <f>IF(ISERROR((VLOOKUP(H60,'PY DATA'!$Q$3:$S$100,3,FALSE)))," ",VLOOKUP(H60,'PY DATA'!$Q$3:$S$100,3,FALSE))</f>
        <v>RS 400</v>
      </c>
    </row>
    <row r="61" spans="2:9" ht="11.25" customHeight="1">
      <c r="B61" s="9">
        <f aca="true" t="shared" si="23" ref="B61:B84">B60+1/24/60</f>
        <v>0.5854166666666666</v>
      </c>
      <c r="C61" s="10">
        <f aca="true" t="shared" si="24" ref="C61:C84">C60-1</f>
        <v>67</v>
      </c>
      <c r="D61" s="11">
        <f t="shared" si="12"/>
        <v>67.5</v>
      </c>
      <c r="E61" s="11">
        <f t="shared" si="13"/>
        <v>936.9000000000001</v>
      </c>
      <c r="F61" s="11">
        <f aca="true" t="shared" si="25" ref="F61:F83">G62+1</f>
        <v>924</v>
      </c>
      <c r="G61" s="11">
        <f aca="true" t="shared" si="26" ref="G61:G84">INT(E61)</f>
        <v>936</v>
      </c>
      <c r="H61" s="22">
        <f aca="true" t="shared" si="27" ref="H61:H84">H60+1</f>
        <v>34</v>
      </c>
      <c r="I61" s="90" t="str">
        <f>IF(ISERROR((VLOOKUP(H61,'PY DATA'!$Q$3:$S$100,3,FALSE)))," ",VLOOKUP(H61,'PY DATA'!$Q$3:$S$100,3,FALSE))</f>
        <v>Osprey</v>
      </c>
    </row>
    <row r="62" spans="2:9" ht="11.25" customHeight="1">
      <c r="B62" s="9">
        <f t="shared" si="23"/>
        <v>0.586111111111111</v>
      </c>
      <c r="C62" s="10">
        <f t="shared" si="24"/>
        <v>66</v>
      </c>
      <c r="D62" s="11">
        <f t="shared" si="12"/>
        <v>66.5</v>
      </c>
      <c r="E62" s="11">
        <f t="shared" si="13"/>
        <v>923.0200000000001</v>
      </c>
      <c r="F62" s="11">
        <f t="shared" si="25"/>
        <v>910</v>
      </c>
      <c r="G62" s="11">
        <f t="shared" si="26"/>
        <v>923</v>
      </c>
      <c r="H62" s="22">
        <f t="shared" si="27"/>
        <v>35</v>
      </c>
      <c r="I62" s="90" t="str">
        <f>IF(ISERROR((VLOOKUP(H62,'PY DATA'!$Q$3:$S$100,3,FALSE)))," ",VLOOKUP(H62,'PY DATA'!$Q$3:$S$100,3,FALSE))</f>
        <v>RS 600</v>
      </c>
    </row>
    <row r="63" spans="2:9" ht="11.25" customHeight="1">
      <c r="B63" s="9">
        <f t="shared" si="23"/>
        <v>0.5868055555555555</v>
      </c>
      <c r="C63" s="10">
        <f t="shared" si="24"/>
        <v>65</v>
      </c>
      <c r="D63" s="11">
        <f t="shared" si="12"/>
        <v>65.5</v>
      </c>
      <c r="E63" s="11">
        <f t="shared" si="13"/>
        <v>909.14</v>
      </c>
      <c r="F63" s="11">
        <f t="shared" si="25"/>
        <v>896</v>
      </c>
      <c r="G63" s="11">
        <f t="shared" si="26"/>
        <v>909</v>
      </c>
      <c r="H63" s="22">
        <f t="shared" si="27"/>
        <v>36</v>
      </c>
      <c r="I63" s="90" t="str">
        <f>IF(ISERROR((VLOOKUP(H63,'PY DATA'!$Q$3:$S$100,3,FALSE)))," ",VLOOKUP(H63,'PY DATA'!$Q$3:$S$100,3,FALSE))</f>
        <v> </v>
      </c>
    </row>
    <row r="64" spans="2:9" ht="11.25" customHeight="1">
      <c r="B64" s="9">
        <f t="shared" si="23"/>
        <v>0.5874999999999999</v>
      </c>
      <c r="C64" s="10">
        <f t="shared" si="24"/>
        <v>64</v>
      </c>
      <c r="D64" s="11">
        <f t="shared" si="12"/>
        <v>64.5</v>
      </c>
      <c r="E64" s="11">
        <f t="shared" si="13"/>
        <v>895.26</v>
      </c>
      <c r="F64" s="11">
        <f t="shared" si="25"/>
        <v>882</v>
      </c>
      <c r="G64" s="11">
        <f t="shared" si="26"/>
        <v>895</v>
      </c>
      <c r="H64" s="22">
        <f t="shared" si="27"/>
        <v>37</v>
      </c>
      <c r="I64" s="90" t="str">
        <f>IF(ISERROR((VLOOKUP(H64,'PY DATA'!$Q$3:$S$100,3,FALSE)))," ",VLOOKUP(H64,'PY DATA'!$Q$3:$S$100,3,FALSE))</f>
        <v> </v>
      </c>
    </row>
    <row r="65" spans="2:9" ht="11.25" customHeight="1">
      <c r="B65" s="9">
        <f t="shared" si="23"/>
        <v>0.5881944444444444</v>
      </c>
      <c r="C65" s="10">
        <f t="shared" si="24"/>
        <v>63</v>
      </c>
      <c r="D65" s="11">
        <f t="shared" si="12"/>
        <v>63.5</v>
      </c>
      <c r="E65" s="11">
        <f t="shared" si="13"/>
        <v>881.38</v>
      </c>
      <c r="F65" s="11">
        <f t="shared" si="25"/>
        <v>868</v>
      </c>
      <c r="G65" s="11">
        <f t="shared" si="26"/>
        <v>881</v>
      </c>
      <c r="H65" s="22">
        <f t="shared" si="27"/>
        <v>38</v>
      </c>
      <c r="I65" s="90" t="str">
        <f>IF(ISERROR((VLOOKUP(H65,'PY DATA'!$Q$3:$S$100,3,FALSE)))," ",VLOOKUP(H65,'PY DATA'!$Q$3:$S$100,3,FALSE))</f>
        <v> </v>
      </c>
    </row>
    <row r="66" spans="2:9" ht="12.75">
      <c r="B66" s="9">
        <f t="shared" si="23"/>
        <v>0.5888888888888888</v>
      </c>
      <c r="C66" s="10">
        <f t="shared" si="24"/>
        <v>62</v>
      </c>
      <c r="D66" s="11">
        <f t="shared" si="12"/>
        <v>62.5</v>
      </c>
      <c r="E66" s="11">
        <f t="shared" si="13"/>
        <v>867.5</v>
      </c>
      <c r="F66" s="11">
        <f t="shared" si="25"/>
        <v>854</v>
      </c>
      <c r="G66" s="11">
        <f t="shared" si="26"/>
        <v>867</v>
      </c>
      <c r="H66" s="22">
        <f t="shared" si="27"/>
        <v>39</v>
      </c>
      <c r="I66" s="90" t="str">
        <f>IF(ISERROR((VLOOKUP(H66,'PY DATA'!$Q$3:$S$100,3,FALSE)))," ",VLOOKUP(H66,'PY DATA'!$Q$3:$S$100,3,FALSE))</f>
        <v> </v>
      </c>
    </row>
    <row r="67" spans="2:9" ht="12.75">
      <c r="B67" s="9">
        <f t="shared" si="23"/>
        <v>0.5895833333333332</v>
      </c>
      <c r="C67" s="10">
        <f t="shared" si="24"/>
        <v>61</v>
      </c>
      <c r="D67" s="11">
        <f t="shared" si="12"/>
        <v>61.5</v>
      </c>
      <c r="E67" s="11">
        <f t="shared" si="13"/>
        <v>853.62</v>
      </c>
      <c r="F67" s="11">
        <f t="shared" si="25"/>
        <v>840</v>
      </c>
      <c r="G67" s="11">
        <f t="shared" si="26"/>
        <v>853</v>
      </c>
      <c r="H67" s="22">
        <f t="shared" si="27"/>
        <v>40</v>
      </c>
      <c r="I67" s="90" t="str">
        <f>IF(ISERROR((VLOOKUP(H67,'PY DATA'!$Q$3:$S$100,3,FALSE)))," ",VLOOKUP(H67,'PY DATA'!$Q$3:$S$100,3,FALSE))</f>
        <v> </v>
      </c>
    </row>
    <row r="68" spans="2:9" ht="12.75">
      <c r="B68" s="9">
        <f t="shared" si="23"/>
        <v>0.5902777777777777</v>
      </c>
      <c r="C68" s="10">
        <f t="shared" si="24"/>
        <v>60</v>
      </c>
      <c r="D68" s="11">
        <f t="shared" si="12"/>
        <v>60.5</v>
      </c>
      <c r="E68" s="11">
        <f t="shared" si="13"/>
        <v>839.74</v>
      </c>
      <c r="F68" s="11">
        <f t="shared" si="25"/>
        <v>826</v>
      </c>
      <c r="G68" s="11">
        <f t="shared" si="26"/>
        <v>839</v>
      </c>
      <c r="H68" s="22">
        <f t="shared" si="27"/>
        <v>41</v>
      </c>
      <c r="I68" s="90" t="str">
        <f>IF(ISERROR((VLOOKUP(H68,'PY DATA'!$Q$3:$S$100,3,FALSE)))," ",VLOOKUP(H68,'PY DATA'!$Q$3:$S$100,3,FALSE))</f>
        <v> </v>
      </c>
    </row>
    <row r="69" spans="2:9" ht="12.75">
      <c r="B69" s="9">
        <f t="shared" si="23"/>
        <v>0.5909722222222221</v>
      </c>
      <c r="C69" s="10">
        <f t="shared" si="24"/>
        <v>59</v>
      </c>
      <c r="D69" s="11">
        <f t="shared" si="12"/>
        <v>59.5</v>
      </c>
      <c r="E69" s="11">
        <f t="shared" si="13"/>
        <v>825.86</v>
      </c>
      <c r="F69" s="11">
        <f t="shared" si="25"/>
        <v>812</v>
      </c>
      <c r="G69" s="11">
        <f t="shared" si="26"/>
        <v>825</v>
      </c>
      <c r="H69" s="22">
        <f t="shared" si="27"/>
        <v>42</v>
      </c>
      <c r="I69" s="90" t="str">
        <f>IF(ISERROR((VLOOKUP(H69,'PY DATA'!$Q$3:$S$100,3,FALSE)))," ",VLOOKUP(H69,'PY DATA'!$Q$3:$S$100,3,FALSE))</f>
        <v> </v>
      </c>
    </row>
    <row r="70" spans="2:9" ht="12.75">
      <c r="B70" s="9">
        <f t="shared" si="23"/>
        <v>0.5916666666666666</v>
      </c>
      <c r="C70" s="10">
        <f t="shared" si="24"/>
        <v>58</v>
      </c>
      <c r="D70" s="11">
        <f t="shared" si="12"/>
        <v>58.5</v>
      </c>
      <c r="E70" s="11">
        <f t="shared" si="13"/>
        <v>811.9799999999999</v>
      </c>
      <c r="F70" s="11">
        <f t="shared" si="25"/>
        <v>799</v>
      </c>
      <c r="G70" s="11">
        <f t="shared" si="26"/>
        <v>811</v>
      </c>
      <c r="H70" s="22">
        <f t="shared" si="27"/>
        <v>43</v>
      </c>
      <c r="I70" s="90" t="str">
        <f>IF(ISERROR((VLOOKUP(H70,'PY DATA'!$Q$3:$S$100,3,FALSE)))," ",VLOOKUP(H70,'PY DATA'!$Q$3:$S$100,3,FALSE))</f>
        <v> </v>
      </c>
    </row>
    <row r="71" spans="2:9" ht="12.75">
      <c r="B71" s="9">
        <f t="shared" si="23"/>
        <v>0.592361111111111</v>
      </c>
      <c r="C71" s="10">
        <f t="shared" si="24"/>
        <v>57</v>
      </c>
      <c r="D71" s="11">
        <f t="shared" si="12"/>
        <v>57.5</v>
      </c>
      <c r="E71" s="11">
        <f t="shared" si="13"/>
        <v>798.0999999999999</v>
      </c>
      <c r="F71" s="11">
        <f t="shared" si="25"/>
        <v>785</v>
      </c>
      <c r="G71" s="11">
        <f t="shared" si="26"/>
        <v>798</v>
      </c>
      <c r="H71" s="22">
        <f t="shared" si="27"/>
        <v>44</v>
      </c>
      <c r="I71" s="90" t="str">
        <f>IF(ISERROR((VLOOKUP(H71,'PY DATA'!$Q$3:$S$100,3,FALSE)))," ",VLOOKUP(H71,'PY DATA'!$Q$3:$S$100,3,FALSE))</f>
        <v> </v>
      </c>
    </row>
    <row r="72" spans="2:9" ht="12.75">
      <c r="B72" s="9">
        <f t="shared" si="23"/>
        <v>0.5930555555555554</v>
      </c>
      <c r="C72" s="10">
        <f t="shared" si="24"/>
        <v>56</v>
      </c>
      <c r="D72" s="11">
        <f t="shared" si="12"/>
        <v>56.5</v>
      </c>
      <c r="E72" s="11">
        <f t="shared" si="13"/>
        <v>784.2199999999999</v>
      </c>
      <c r="F72" s="11">
        <f t="shared" si="25"/>
        <v>771</v>
      </c>
      <c r="G72" s="11">
        <f t="shared" si="26"/>
        <v>784</v>
      </c>
      <c r="H72" s="22">
        <f t="shared" si="27"/>
        <v>45</v>
      </c>
      <c r="I72" s="90" t="str">
        <f>IF(ISERROR((VLOOKUP(H72,'PY DATA'!$Q$3:$S$100,3,FALSE)))," ",VLOOKUP(H72,'PY DATA'!$Q$3:$S$100,3,FALSE))</f>
        <v> </v>
      </c>
    </row>
    <row r="73" spans="2:9" ht="12.75">
      <c r="B73" s="9">
        <f t="shared" si="23"/>
        <v>0.5937499999999999</v>
      </c>
      <c r="C73" s="10">
        <f t="shared" si="24"/>
        <v>55</v>
      </c>
      <c r="D73" s="11">
        <f t="shared" si="12"/>
        <v>55.5</v>
      </c>
      <c r="E73" s="11">
        <f t="shared" si="13"/>
        <v>770.34</v>
      </c>
      <c r="F73" s="11">
        <f t="shared" si="25"/>
        <v>757</v>
      </c>
      <c r="G73" s="11">
        <f t="shared" si="26"/>
        <v>770</v>
      </c>
      <c r="H73" s="22">
        <f t="shared" si="27"/>
        <v>46</v>
      </c>
      <c r="I73" s="90" t="str">
        <f>IF(ISERROR((VLOOKUP(H73,'PY DATA'!$Q$3:$S$100,3,FALSE)))," ",VLOOKUP(H73,'PY DATA'!$Q$3:$S$100,3,FALSE))</f>
        <v> </v>
      </c>
    </row>
    <row r="74" spans="2:9" ht="12.75">
      <c r="B74" s="9">
        <f t="shared" si="23"/>
        <v>0.5944444444444443</v>
      </c>
      <c r="C74" s="10">
        <f t="shared" si="24"/>
        <v>54</v>
      </c>
      <c r="D74" s="11">
        <f t="shared" si="12"/>
        <v>54.5</v>
      </c>
      <c r="E74" s="11">
        <f t="shared" si="13"/>
        <v>756.46</v>
      </c>
      <c r="F74" s="11">
        <f t="shared" si="25"/>
        <v>743</v>
      </c>
      <c r="G74" s="11">
        <f t="shared" si="26"/>
        <v>756</v>
      </c>
      <c r="H74" s="22">
        <f t="shared" si="27"/>
        <v>47</v>
      </c>
      <c r="I74" s="90" t="str">
        <f>IF(ISERROR((VLOOKUP(H74,'PY DATA'!$Q$3:$S$100,3,FALSE)))," ",VLOOKUP(H74,'PY DATA'!$Q$3:$S$100,3,FALSE))</f>
        <v> </v>
      </c>
    </row>
    <row r="75" spans="2:9" ht="12.75">
      <c r="B75" s="9">
        <f t="shared" si="23"/>
        <v>0.5951388888888888</v>
      </c>
      <c r="C75" s="10">
        <f t="shared" si="24"/>
        <v>53</v>
      </c>
      <c r="D75" s="11">
        <f t="shared" si="12"/>
        <v>53.5</v>
      </c>
      <c r="E75" s="11">
        <f t="shared" si="13"/>
        <v>742.58</v>
      </c>
      <c r="F75" s="11">
        <f t="shared" si="25"/>
        <v>729</v>
      </c>
      <c r="G75" s="11">
        <f t="shared" si="26"/>
        <v>742</v>
      </c>
      <c r="H75" s="22">
        <f t="shared" si="27"/>
        <v>48</v>
      </c>
      <c r="I75" s="90" t="str">
        <f>IF(ISERROR((VLOOKUP(H75,'PY DATA'!$Q$3:$S$100,3,FALSE)))," ",VLOOKUP(H75,'PY DATA'!$Q$3:$S$100,3,FALSE))</f>
        <v> </v>
      </c>
    </row>
    <row r="76" spans="2:9" ht="12.75">
      <c r="B76" s="9">
        <f t="shared" si="23"/>
        <v>0.5958333333333332</v>
      </c>
      <c r="C76" s="10">
        <f t="shared" si="24"/>
        <v>52</v>
      </c>
      <c r="D76" s="11">
        <f t="shared" si="12"/>
        <v>52.5</v>
      </c>
      <c r="E76" s="11">
        <f t="shared" si="13"/>
        <v>728.7</v>
      </c>
      <c r="F76" s="11">
        <f t="shared" si="25"/>
        <v>715</v>
      </c>
      <c r="G76" s="11">
        <f t="shared" si="26"/>
        <v>728</v>
      </c>
      <c r="H76" s="22">
        <f t="shared" si="27"/>
        <v>49</v>
      </c>
      <c r="I76" s="90" t="str">
        <f>IF(ISERROR((VLOOKUP(H76,'PY DATA'!$Q$3:$S$100,3,FALSE)))," ",VLOOKUP(H76,'PY DATA'!$Q$3:$S$100,3,FALSE))</f>
        <v> </v>
      </c>
    </row>
    <row r="77" spans="2:9" ht="12.75">
      <c r="B77" s="9">
        <f t="shared" si="23"/>
        <v>0.5965277777777777</v>
      </c>
      <c r="C77" s="10">
        <f t="shared" si="24"/>
        <v>51</v>
      </c>
      <c r="D77" s="11">
        <f t="shared" si="12"/>
        <v>51.5</v>
      </c>
      <c r="E77" s="11">
        <f t="shared" si="13"/>
        <v>714.82</v>
      </c>
      <c r="F77" s="11">
        <f t="shared" si="25"/>
        <v>701</v>
      </c>
      <c r="G77" s="11">
        <f t="shared" si="26"/>
        <v>714</v>
      </c>
      <c r="H77" s="22">
        <f t="shared" si="27"/>
        <v>50</v>
      </c>
      <c r="I77" s="90" t="str">
        <f>IF(ISERROR((VLOOKUP(H77,'PY DATA'!$Q$3:$S$100,3,FALSE)))," ",VLOOKUP(H77,'PY DATA'!$Q$3:$S$100,3,FALSE))</f>
        <v> </v>
      </c>
    </row>
    <row r="78" spans="2:9" ht="12.75">
      <c r="B78" s="9">
        <f t="shared" si="23"/>
        <v>0.5972222222222221</v>
      </c>
      <c r="C78" s="10">
        <f t="shared" si="24"/>
        <v>50</v>
      </c>
      <c r="D78" s="11">
        <f t="shared" si="12"/>
        <v>50.5</v>
      </c>
      <c r="E78" s="11">
        <f t="shared" si="13"/>
        <v>700.94</v>
      </c>
      <c r="F78" s="11">
        <f t="shared" si="25"/>
        <v>688</v>
      </c>
      <c r="G78" s="11">
        <f t="shared" si="26"/>
        <v>700</v>
      </c>
      <c r="H78" s="22">
        <f t="shared" si="27"/>
        <v>51</v>
      </c>
      <c r="I78" s="90" t="str">
        <f>IF(ISERROR((VLOOKUP(H78,'PY DATA'!$Q$3:$S$100,3,FALSE)))," ",VLOOKUP(H78,'PY DATA'!$Q$3:$S$100,3,FALSE))</f>
        <v> </v>
      </c>
    </row>
    <row r="79" spans="2:9" ht="12.75">
      <c r="B79" s="9">
        <f t="shared" si="23"/>
        <v>0.5979166666666665</v>
      </c>
      <c r="C79" s="10">
        <f t="shared" si="24"/>
        <v>49</v>
      </c>
      <c r="D79" s="11">
        <f t="shared" si="12"/>
        <v>49.5</v>
      </c>
      <c r="E79" s="11">
        <f t="shared" si="13"/>
        <v>687.06</v>
      </c>
      <c r="F79" s="11">
        <f t="shared" si="25"/>
        <v>674</v>
      </c>
      <c r="G79" s="11">
        <f t="shared" si="26"/>
        <v>687</v>
      </c>
      <c r="H79" s="22">
        <f t="shared" si="27"/>
        <v>52</v>
      </c>
      <c r="I79" s="90" t="str">
        <f>IF(ISERROR((VLOOKUP(H79,'PY DATA'!$Q$3:$S$100,3,FALSE)))," ",VLOOKUP(H79,'PY DATA'!$Q$3:$S$100,3,FALSE))</f>
        <v> </v>
      </c>
    </row>
    <row r="80" spans="2:9" ht="12.75">
      <c r="B80" s="9">
        <f t="shared" si="23"/>
        <v>0.598611111111111</v>
      </c>
      <c r="C80" s="10">
        <f t="shared" si="24"/>
        <v>48</v>
      </c>
      <c r="D80" s="11">
        <f t="shared" si="12"/>
        <v>48.5</v>
      </c>
      <c r="E80" s="11">
        <f t="shared" si="13"/>
        <v>673.18</v>
      </c>
      <c r="F80" s="11">
        <f t="shared" si="25"/>
        <v>660</v>
      </c>
      <c r="G80" s="11">
        <f t="shared" si="26"/>
        <v>673</v>
      </c>
      <c r="H80" s="22">
        <f t="shared" si="27"/>
        <v>53</v>
      </c>
      <c r="I80" s="90" t="str">
        <f>IF(ISERROR((VLOOKUP(H80,'PY DATA'!$Q$3:$S$100,3,FALSE)))," ",VLOOKUP(H80,'PY DATA'!$Q$3:$S$100,3,FALSE))</f>
        <v> </v>
      </c>
    </row>
    <row r="81" spans="2:9" ht="12.75">
      <c r="B81" s="9">
        <f t="shared" si="23"/>
        <v>0.5993055555555554</v>
      </c>
      <c r="C81" s="10">
        <f t="shared" si="24"/>
        <v>47</v>
      </c>
      <c r="D81" s="11">
        <f t="shared" si="12"/>
        <v>47.5</v>
      </c>
      <c r="E81" s="11">
        <f t="shared" si="13"/>
        <v>659.3</v>
      </c>
      <c r="F81" s="11">
        <f t="shared" si="25"/>
        <v>646</v>
      </c>
      <c r="G81" s="11">
        <f t="shared" si="26"/>
        <v>659</v>
      </c>
      <c r="H81" s="22">
        <f t="shared" si="27"/>
        <v>54</v>
      </c>
      <c r="I81" s="90" t="str">
        <f>IF(ISERROR((VLOOKUP(H81,'PY DATA'!$Q$3:$S$100,3,FALSE)))," ",VLOOKUP(H81,'PY DATA'!$Q$3:$S$100,3,FALSE))</f>
        <v> </v>
      </c>
    </row>
    <row r="82" spans="2:9" ht="12.75">
      <c r="B82" s="9">
        <f t="shared" si="23"/>
        <v>0.5999999999999999</v>
      </c>
      <c r="C82" s="10">
        <f t="shared" si="24"/>
        <v>46</v>
      </c>
      <c r="D82" s="11">
        <f t="shared" si="12"/>
        <v>46.5</v>
      </c>
      <c r="E82" s="11">
        <f t="shared" si="13"/>
        <v>645.4200000000001</v>
      </c>
      <c r="F82" s="11">
        <f t="shared" si="25"/>
        <v>632</v>
      </c>
      <c r="G82" s="11">
        <f t="shared" si="26"/>
        <v>645</v>
      </c>
      <c r="H82" s="22">
        <f t="shared" si="27"/>
        <v>55</v>
      </c>
      <c r="I82" s="90" t="str">
        <f>IF(ISERROR((VLOOKUP(H82,'PY DATA'!$Q$3:$S$100,3,FALSE)))," ",VLOOKUP(H82,'PY DATA'!$Q$3:$S$100,3,FALSE))</f>
        <v> </v>
      </c>
    </row>
    <row r="83" spans="2:9" ht="12.75">
      <c r="B83" s="9">
        <f t="shared" si="23"/>
        <v>0.6006944444444443</v>
      </c>
      <c r="C83" s="10">
        <f t="shared" si="24"/>
        <v>45</v>
      </c>
      <c r="D83" s="11">
        <f t="shared" si="12"/>
        <v>45.5</v>
      </c>
      <c r="E83" s="11">
        <f t="shared" si="13"/>
        <v>631.5400000000001</v>
      </c>
      <c r="F83" s="11">
        <f t="shared" si="25"/>
        <v>618</v>
      </c>
      <c r="G83" s="11">
        <f t="shared" si="26"/>
        <v>631</v>
      </c>
      <c r="H83" s="22">
        <f t="shared" si="27"/>
        <v>56</v>
      </c>
      <c r="I83" s="90" t="str">
        <f>IF(ISERROR((VLOOKUP(H83,'PY DATA'!$Q$3:$S$100,3,FALSE)))," ",VLOOKUP(H83,'PY DATA'!$Q$3:$S$100,3,FALSE))</f>
        <v> </v>
      </c>
    </row>
    <row r="84" spans="2:9" ht="12.75">
      <c r="B84" s="9">
        <f t="shared" si="23"/>
        <v>0.6013888888888888</v>
      </c>
      <c r="C84" s="10">
        <f t="shared" si="24"/>
        <v>44</v>
      </c>
      <c r="D84" s="11">
        <f t="shared" si="12"/>
        <v>44.5</v>
      </c>
      <c r="E84" s="11">
        <f t="shared" si="13"/>
        <v>617.66</v>
      </c>
      <c r="F84" s="11">
        <v>0</v>
      </c>
      <c r="G84" s="11">
        <f t="shared" si="26"/>
        <v>617</v>
      </c>
      <c r="H84" s="22">
        <f t="shared" si="27"/>
        <v>57</v>
      </c>
      <c r="I84" s="90" t="str">
        <f>IF(ISERROR((VLOOKUP(H84,'PY DATA'!$Q$3:$S$100,3,FALSE)))," ",VLOOKUP(H84,'PY DATA'!$Q$3:$S$100,3,FALSE))</f>
        <v> </v>
      </c>
    </row>
    <row r="87" ht="12.75">
      <c r="C87" t="s">
        <v>15</v>
      </c>
    </row>
    <row r="88" ht="12.75">
      <c r="C88" t="s">
        <v>16</v>
      </c>
    </row>
    <row r="89" ht="12.75">
      <c r="C89" t="s">
        <v>18</v>
      </c>
    </row>
  </sheetData>
  <sheetProtection sheet="1" objects="1" scenarios="1"/>
  <printOptions/>
  <pageMargins left="0.7480314960629921" right="0.7480314960629921" top="0.5511811023622047" bottom="0.5511811023622047" header="0.35433070866141736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S133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.28125" style="26" customWidth="1"/>
    <col min="2" max="3" width="9.140625" style="25" customWidth="1"/>
    <col min="4" max="4" width="2.140625" style="26" customWidth="1"/>
    <col min="5" max="5" width="7.8515625" style="25" customWidth="1"/>
    <col min="6" max="6" width="25.8515625" style="26" bestFit="1" customWidth="1"/>
    <col min="7" max="7" width="9.140625" style="26" customWidth="1"/>
    <col min="8" max="8" width="19.8515625" style="26" bestFit="1" customWidth="1"/>
    <col min="9" max="9" width="5.00390625" style="0" customWidth="1"/>
    <col min="10" max="10" width="9.140625" style="26" customWidth="1"/>
    <col min="11" max="11" width="4.421875" style="26" bestFit="1" customWidth="1"/>
    <col min="12" max="12" width="2.140625" style="26" bestFit="1" customWidth="1"/>
    <col min="13" max="13" width="2.7109375" style="26" bestFit="1" customWidth="1"/>
    <col min="14" max="14" width="4.421875" style="26" bestFit="1" customWidth="1"/>
    <col min="15" max="15" width="39.00390625" style="26" customWidth="1"/>
    <col min="16" max="16" width="3.140625" style="26" customWidth="1"/>
    <col min="17" max="17" width="16.140625" style="41" customWidth="1"/>
    <col min="18" max="18" width="6.140625" style="42" customWidth="1"/>
    <col min="19" max="19" width="63.8515625" style="43" bestFit="1" customWidth="1"/>
    <col min="20" max="16384" width="9.140625" style="26" customWidth="1"/>
  </cols>
  <sheetData>
    <row r="1" spans="17:19" ht="84.75" customHeight="1">
      <c r="Q1" s="26"/>
      <c r="R1" s="27"/>
      <c r="S1" s="28"/>
    </row>
    <row r="2" spans="2:19" ht="15">
      <c r="B2" s="29" t="s">
        <v>23</v>
      </c>
      <c r="C2" s="29" t="s">
        <v>20</v>
      </c>
      <c r="E2" s="29" t="s">
        <v>21</v>
      </c>
      <c r="F2" s="77" t="s">
        <v>19</v>
      </c>
      <c r="G2" s="78" t="s">
        <v>23</v>
      </c>
      <c r="H2" s="30" t="s">
        <v>41</v>
      </c>
      <c r="J2" s="29" t="s">
        <v>20</v>
      </c>
      <c r="K2" s="29"/>
      <c r="L2" s="29"/>
      <c r="M2" s="29"/>
      <c r="N2" s="29"/>
      <c r="O2" s="29" t="s">
        <v>24</v>
      </c>
      <c r="Q2" s="30" t="s">
        <v>21</v>
      </c>
      <c r="R2" s="31"/>
      <c r="S2" s="32" t="s">
        <v>22</v>
      </c>
    </row>
    <row r="3" spans="2:19" ht="15.75">
      <c r="B3" s="33">
        <f>MIN($G$3:$G$97)-20</f>
        <v>890</v>
      </c>
      <c r="C3" s="34">
        <f>Race-INT(Race*B3/RefPY+0.5)+1</f>
        <v>37</v>
      </c>
      <c r="E3" s="35">
        <f aca="true" t="shared" si="0" ref="E3:E34">VLOOKUP(G3,$B$3:$C$1500,2,FALSE)</f>
        <v>1</v>
      </c>
      <c r="F3" s="23" t="s">
        <v>50</v>
      </c>
      <c r="G3" s="24">
        <v>1388</v>
      </c>
      <c r="H3" s="36" t="str">
        <f>IF((G3&lt;=RefPY),F3,"X")</f>
        <v>Gull</v>
      </c>
      <c r="J3" s="37">
        <f aca="true" t="shared" si="1" ref="J3:J34">VLOOKUP(G3,$B$3:$C$1500,2,FALSE)</f>
        <v>1</v>
      </c>
      <c r="K3" s="37" t="str">
        <f>J3&amp;"-"&amp;L3</f>
        <v>1-1</v>
      </c>
      <c r="L3" s="37">
        <f>IF(J3=J2,L2+1,1)</f>
        <v>1</v>
      </c>
      <c r="M3" s="37">
        <f>COUNTIF($J$3:$J$97,J3)</f>
        <v>1</v>
      </c>
      <c r="N3" s="37" t="str">
        <f>J3&amp;"-"&amp;M3</f>
        <v>1-1</v>
      </c>
      <c r="O3" s="37" t="str">
        <f>IF((J3=J2)*AND(O2&lt;&gt;"X"),O2&amp;",  "&amp;H3,H3)</f>
        <v>Gull</v>
      </c>
      <c r="Q3" s="35">
        <v>1</v>
      </c>
      <c r="R3" s="38" t="str">
        <f>VLOOKUP(Q3,$J$3:$N$97,5,FALSE)</f>
        <v>1-1</v>
      </c>
      <c r="S3" s="39" t="str">
        <f>VLOOKUP(R3,$K$3:$O$97,5,FALSE)</f>
        <v>Gull</v>
      </c>
    </row>
    <row r="4" spans="2:19" ht="15.75">
      <c r="B4" s="33">
        <f>B3+1</f>
        <v>891</v>
      </c>
      <c r="C4" s="34">
        <f aca="true" t="shared" si="2" ref="C4:C67">Race-INT(Race*B4/RefPY+0.5)+1</f>
        <v>37</v>
      </c>
      <c r="E4" s="35">
        <f t="shared" si="0"/>
        <v>2</v>
      </c>
      <c r="F4" s="23" t="s">
        <v>51</v>
      </c>
      <c r="G4" s="24">
        <v>1369</v>
      </c>
      <c r="H4" s="36" t="str">
        <f aca="true" t="shared" si="3" ref="H4:H67">IF((G4&lt;=RefPY),F4,"X")</f>
        <v>Topper</v>
      </c>
      <c r="J4" s="37">
        <f t="shared" si="1"/>
        <v>2</v>
      </c>
      <c r="K4" s="37" t="str">
        <f aca="true" t="shared" si="4" ref="K4:K67">J4&amp;"-"&amp;L4</f>
        <v>2-1</v>
      </c>
      <c r="L4" s="37">
        <f aca="true" t="shared" si="5" ref="L4:L67">IF(J4=J3,L3+1,1)</f>
        <v>1</v>
      </c>
      <c r="M4" s="37">
        <f>COUNTIF($J$3:$J$97,J4)</f>
        <v>1</v>
      </c>
      <c r="N4" s="37" t="str">
        <f aca="true" t="shared" si="6" ref="N4:N67">J4&amp;"-"&amp;M4</f>
        <v>2-1</v>
      </c>
      <c r="O4" s="37" t="str">
        <f aca="true" t="shared" si="7" ref="O4:O67">IF((J4=J3)*AND(O3&lt;&gt;"X"),O3&amp;",  "&amp;H4,H4)</f>
        <v>Topper</v>
      </c>
      <c r="Q4" s="35">
        <f>Q3+1</f>
        <v>2</v>
      </c>
      <c r="R4" s="38" t="str">
        <f aca="true" t="shared" si="8" ref="R4:R67">VLOOKUP(Q4,$J$3:$N$97,5,FALSE)</f>
        <v>2-1</v>
      </c>
      <c r="S4" s="39" t="str">
        <f aca="true" t="shared" si="9" ref="S4:S67">VLOOKUP(R4,$K$3:$O$97,5,FALSE)</f>
        <v>Topper</v>
      </c>
    </row>
    <row r="5" spans="2:19" ht="15.75">
      <c r="B5" s="33">
        <f aca="true" t="shared" si="10" ref="B5:B68">B4+1</f>
        <v>892</v>
      </c>
      <c r="C5" s="34">
        <f t="shared" si="2"/>
        <v>37</v>
      </c>
      <c r="E5" s="35">
        <f t="shared" si="0"/>
        <v>7</v>
      </c>
      <c r="F5" s="23" t="s">
        <v>82</v>
      </c>
      <c r="G5" s="24">
        <v>1300</v>
      </c>
      <c r="H5" s="36" t="str">
        <f t="shared" si="3"/>
        <v>Quba S</v>
      </c>
      <c r="J5" s="37">
        <f t="shared" si="1"/>
        <v>7</v>
      </c>
      <c r="K5" s="37" t="str">
        <f t="shared" si="4"/>
        <v>7-1</v>
      </c>
      <c r="L5" s="37">
        <f t="shared" si="5"/>
        <v>1</v>
      </c>
      <c r="M5" s="37">
        <f aca="true" t="shared" si="11" ref="M5:M67">COUNTIF($J$3:$J$97,J5)</f>
        <v>1</v>
      </c>
      <c r="N5" s="37" t="str">
        <f t="shared" si="6"/>
        <v>7-1</v>
      </c>
      <c r="O5" s="37" t="str">
        <f t="shared" si="7"/>
        <v>Quba S</v>
      </c>
      <c r="Q5" s="35">
        <f aca="true" t="shared" si="12" ref="Q5:Q42">Q4+1</f>
        <v>3</v>
      </c>
      <c r="R5" s="38" t="e">
        <f t="shared" si="8"/>
        <v>#N/A</v>
      </c>
      <c r="S5" s="39" t="e">
        <f t="shared" si="9"/>
        <v>#N/A</v>
      </c>
    </row>
    <row r="6" spans="2:19" ht="15.75">
      <c r="B6" s="33">
        <f t="shared" si="10"/>
        <v>893</v>
      </c>
      <c r="C6" s="34">
        <f t="shared" si="2"/>
        <v>37</v>
      </c>
      <c r="E6" s="35">
        <f t="shared" si="0"/>
        <v>8</v>
      </c>
      <c r="F6" s="23" t="s">
        <v>77</v>
      </c>
      <c r="G6" s="24">
        <v>1287</v>
      </c>
      <c r="H6" s="36" t="str">
        <f t="shared" si="3"/>
        <v>Feva S</v>
      </c>
      <c r="J6" s="37">
        <f t="shared" si="1"/>
        <v>8</v>
      </c>
      <c r="K6" s="37" t="str">
        <f t="shared" si="4"/>
        <v>8-1</v>
      </c>
      <c r="L6" s="37">
        <f t="shared" si="5"/>
        <v>1</v>
      </c>
      <c r="M6" s="37">
        <f t="shared" si="11"/>
        <v>1</v>
      </c>
      <c r="N6" s="37" t="str">
        <f t="shared" si="6"/>
        <v>8-1</v>
      </c>
      <c r="O6" s="37" t="str">
        <f t="shared" si="7"/>
        <v>Feva S</v>
      </c>
      <c r="Q6" s="35">
        <f t="shared" si="12"/>
        <v>4</v>
      </c>
      <c r="R6" s="38" t="e">
        <f t="shared" si="8"/>
        <v>#N/A</v>
      </c>
      <c r="S6" s="39" t="e">
        <f t="shared" si="9"/>
        <v>#N/A</v>
      </c>
    </row>
    <row r="7" spans="2:19" ht="15.75">
      <c r="B7" s="33">
        <f t="shared" si="10"/>
        <v>894</v>
      </c>
      <c r="C7" s="34">
        <f t="shared" si="2"/>
        <v>37</v>
      </c>
      <c r="E7" s="35">
        <f t="shared" si="0"/>
        <v>10</v>
      </c>
      <c r="F7" s="23" t="s">
        <v>61</v>
      </c>
      <c r="G7" s="24">
        <v>1261</v>
      </c>
      <c r="H7" s="36" t="str">
        <f t="shared" si="3"/>
        <v>Topaz Uno</v>
      </c>
      <c r="J7" s="37">
        <f t="shared" si="1"/>
        <v>10</v>
      </c>
      <c r="K7" s="37" t="str">
        <f t="shared" si="4"/>
        <v>10-1</v>
      </c>
      <c r="L7" s="37">
        <f t="shared" si="5"/>
        <v>1</v>
      </c>
      <c r="M7" s="37">
        <f t="shared" si="11"/>
        <v>1</v>
      </c>
      <c r="N7" s="37" t="str">
        <f t="shared" si="6"/>
        <v>10-1</v>
      </c>
      <c r="O7" s="37" t="str">
        <f t="shared" si="7"/>
        <v>Topaz Uno</v>
      </c>
      <c r="Q7" s="35">
        <f t="shared" si="12"/>
        <v>5</v>
      </c>
      <c r="R7" s="38" t="e">
        <f t="shared" si="8"/>
        <v>#N/A</v>
      </c>
      <c r="S7" s="39" t="e">
        <f t="shared" si="9"/>
        <v>#N/A</v>
      </c>
    </row>
    <row r="8" spans="2:19" ht="15.75">
      <c r="B8" s="33">
        <f t="shared" si="10"/>
        <v>895</v>
      </c>
      <c r="C8" s="34">
        <f t="shared" si="2"/>
        <v>37</v>
      </c>
      <c r="E8" s="35">
        <f t="shared" si="0"/>
        <v>14</v>
      </c>
      <c r="F8" s="23">
        <v>4.7</v>
      </c>
      <c r="G8" s="24">
        <v>1204</v>
      </c>
      <c r="H8" s="36">
        <f t="shared" si="3"/>
        <v>4.7</v>
      </c>
      <c r="J8" s="37">
        <f t="shared" si="1"/>
        <v>14</v>
      </c>
      <c r="K8" s="37" t="str">
        <f t="shared" si="4"/>
        <v>14-1</v>
      </c>
      <c r="L8" s="37">
        <f t="shared" si="5"/>
        <v>1</v>
      </c>
      <c r="M8" s="37">
        <f t="shared" si="11"/>
        <v>1</v>
      </c>
      <c r="N8" s="37" t="str">
        <f t="shared" si="6"/>
        <v>14-1</v>
      </c>
      <c r="O8" s="37">
        <f t="shared" si="7"/>
        <v>4.7</v>
      </c>
      <c r="Q8" s="35">
        <f t="shared" si="12"/>
        <v>6</v>
      </c>
      <c r="R8" s="38" t="e">
        <f t="shared" si="8"/>
        <v>#N/A</v>
      </c>
      <c r="S8" s="39" t="e">
        <f t="shared" si="9"/>
        <v>#N/A</v>
      </c>
    </row>
    <row r="9" spans="2:19" ht="15.75">
      <c r="B9" s="33">
        <f t="shared" si="10"/>
        <v>896</v>
      </c>
      <c r="C9" s="34">
        <f t="shared" si="2"/>
        <v>36</v>
      </c>
      <c r="E9" s="35">
        <f t="shared" si="0"/>
        <v>15</v>
      </c>
      <c r="F9" s="23" t="s">
        <v>52</v>
      </c>
      <c r="G9" s="24">
        <v>1190</v>
      </c>
      <c r="H9" s="36" t="str">
        <f t="shared" si="3"/>
        <v>Wanderer</v>
      </c>
      <c r="J9" s="37">
        <f t="shared" si="1"/>
        <v>15</v>
      </c>
      <c r="K9" s="37" t="str">
        <f t="shared" si="4"/>
        <v>15-1</v>
      </c>
      <c r="L9" s="37">
        <f t="shared" si="5"/>
        <v>1</v>
      </c>
      <c r="M9" s="37">
        <f t="shared" si="11"/>
        <v>1</v>
      </c>
      <c r="N9" s="37" t="str">
        <f t="shared" si="6"/>
        <v>15-1</v>
      </c>
      <c r="O9" s="37" t="str">
        <f t="shared" si="7"/>
        <v>Wanderer</v>
      </c>
      <c r="Q9" s="35">
        <f t="shared" si="12"/>
        <v>7</v>
      </c>
      <c r="R9" s="38" t="str">
        <f t="shared" si="8"/>
        <v>7-1</v>
      </c>
      <c r="S9" s="39" t="str">
        <f t="shared" si="9"/>
        <v>Quba S</v>
      </c>
    </row>
    <row r="10" spans="2:19" ht="15.75">
      <c r="B10" s="33">
        <f t="shared" si="10"/>
        <v>897</v>
      </c>
      <c r="C10" s="34">
        <f t="shared" si="2"/>
        <v>36</v>
      </c>
      <c r="E10" s="35">
        <f t="shared" si="0"/>
        <v>16</v>
      </c>
      <c r="F10" s="23" t="s">
        <v>53</v>
      </c>
      <c r="G10" s="24">
        <v>1185</v>
      </c>
      <c r="H10" s="36" t="str">
        <f t="shared" si="3"/>
        <v>Lightning</v>
      </c>
      <c r="J10" s="37">
        <f t="shared" si="1"/>
        <v>16</v>
      </c>
      <c r="K10" s="37" t="str">
        <f t="shared" si="4"/>
        <v>16-1</v>
      </c>
      <c r="L10" s="37">
        <f t="shared" si="5"/>
        <v>1</v>
      </c>
      <c r="M10" s="37">
        <f t="shared" si="11"/>
        <v>1</v>
      </c>
      <c r="N10" s="37" t="str">
        <f t="shared" si="6"/>
        <v>16-1</v>
      </c>
      <c r="O10" s="37" t="str">
        <f t="shared" si="7"/>
        <v>Lightning</v>
      </c>
      <c r="Q10" s="35">
        <f t="shared" si="12"/>
        <v>8</v>
      </c>
      <c r="R10" s="38" t="str">
        <f t="shared" si="8"/>
        <v>8-1</v>
      </c>
      <c r="S10" s="39" t="str">
        <f t="shared" si="9"/>
        <v>Feva S</v>
      </c>
    </row>
    <row r="11" spans="2:19" ht="15.75">
      <c r="B11" s="33">
        <f t="shared" si="10"/>
        <v>898</v>
      </c>
      <c r="C11" s="34">
        <f t="shared" si="2"/>
        <v>36</v>
      </c>
      <c r="E11" s="35">
        <f t="shared" si="0"/>
        <v>17</v>
      </c>
      <c r="F11" s="23" t="s">
        <v>54</v>
      </c>
      <c r="G11" s="24">
        <v>1161</v>
      </c>
      <c r="H11" s="36" t="str">
        <f t="shared" si="3"/>
        <v>Enterprise</v>
      </c>
      <c r="J11" s="37">
        <f t="shared" si="1"/>
        <v>17</v>
      </c>
      <c r="K11" s="37" t="str">
        <f t="shared" si="4"/>
        <v>17-1</v>
      </c>
      <c r="L11" s="37">
        <f t="shared" si="5"/>
        <v>1</v>
      </c>
      <c r="M11" s="37">
        <f t="shared" si="11"/>
        <v>2</v>
      </c>
      <c r="N11" s="37" t="str">
        <f t="shared" si="6"/>
        <v>17-2</v>
      </c>
      <c r="O11" s="37" t="str">
        <f t="shared" si="7"/>
        <v>Enterprise</v>
      </c>
      <c r="Q11" s="35">
        <f t="shared" si="12"/>
        <v>9</v>
      </c>
      <c r="R11" s="38" t="e">
        <f t="shared" si="8"/>
        <v>#N/A</v>
      </c>
      <c r="S11" s="39" t="e">
        <f t="shared" si="9"/>
        <v>#N/A</v>
      </c>
    </row>
    <row r="12" spans="2:19" ht="15.75">
      <c r="B12" s="33">
        <f t="shared" si="10"/>
        <v>899</v>
      </c>
      <c r="C12" s="34">
        <f t="shared" si="2"/>
        <v>36</v>
      </c>
      <c r="E12" s="35">
        <f t="shared" si="0"/>
        <v>17</v>
      </c>
      <c r="F12" s="23" t="s">
        <v>85</v>
      </c>
      <c r="G12" s="24">
        <v>1159</v>
      </c>
      <c r="H12" s="36" t="str">
        <f t="shared" si="3"/>
        <v>Graduate (orig)</v>
      </c>
      <c r="J12" s="37">
        <f t="shared" si="1"/>
        <v>17</v>
      </c>
      <c r="K12" s="37" t="str">
        <f t="shared" si="4"/>
        <v>17-2</v>
      </c>
      <c r="L12" s="37">
        <f t="shared" si="5"/>
        <v>2</v>
      </c>
      <c r="M12" s="37">
        <f t="shared" si="11"/>
        <v>2</v>
      </c>
      <c r="N12" s="37" t="str">
        <f t="shared" si="6"/>
        <v>17-2</v>
      </c>
      <c r="O12" s="37" t="str">
        <f t="shared" si="7"/>
        <v>Enterprise,  Graduate (orig)</v>
      </c>
      <c r="Q12" s="35">
        <f t="shared" si="12"/>
        <v>10</v>
      </c>
      <c r="R12" s="38" t="str">
        <f t="shared" si="8"/>
        <v>10-1</v>
      </c>
      <c r="S12" s="39" t="str">
        <f t="shared" si="9"/>
        <v>Topaz Uno</v>
      </c>
    </row>
    <row r="13" spans="2:19" ht="15.75">
      <c r="B13" s="33">
        <f t="shared" si="10"/>
        <v>900</v>
      </c>
      <c r="C13" s="34">
        <f t="shared" si="2"/>
        <v>36</v>
      </c>
      <c r="E13" s="35">
        <f t="shared" si="0"/>
        <v>18</v>
      </c>
      <c r="F13" s="23" t="s">
        <v>87</v>
      </c>
      <c r="G13" s="24">
        <v>1149</v>
      </c>
      <c r="H13" s="36" t="str">
        <f t="shared" si="3"/>
        <v>Europe</v>
      </c>
      <c r="J13" s="37">
        <f t="shared" si="1"/>
        <v>18</v>
      </c>
      <c r="K13" s="37" t="str">
        <f t="shared" si="4"/>
        <v>18-1</v>
      </c>
      <c r="L13" s="37">
        <f t="shared" si="5"/>
        <v>1</v>
      </c>
      <c r="M13" s="37">
        <f t="shared" si="11"/>
        <v>2</v>
      </c>
      <c r="N13" s="37" t="str">
        <f t="shared" si="6"/>
        <v>18-2</v>
      </c>
      <c r="O13" s="37" t="str">
        <f t="shared" si="7"/>
        <v>Europe</v>
      </c>
      <c r="Q13" s="35">
        <f t="shared" si="12"/>
        <v>11</v>
      </c>
      <c r="R13" s="38" t="e">
        <f t="shared" si="8"/>
        <v>#N/A</v>
      </c>
      <c r="S13" s="39" t="e">
        <f t="shared" si="9"/>
        <v>#N/A</v>
      </c>
    </row>
    <row r="14" spans="2:19" ht="15.75">
      <c r="B14" s="33">
        <f t="shared" si="10"/>
        <v>901</v>
      </c>
      <c r="C14" s="34">
        <f t="shared" si="2"/>
        <v>36</v>
      </c>
      <c r="E14" s="35">
        <f t="shared" si="0"/>
        <v>18</v>
      </c>
      <c r="F14" s="23" t="s">
        <v>55</v>
      </c>
      <c r="G14" s="24">
        <v>1148</v>
      </c>
      <c r="H14" s="36" t="str">
        <f t="shared" si="3"/>
        <v>Radial</v>
      </c>
      <c r="J14" s="37">
        <f t="shared" si="1"/>
        <v>18</v>
      </c>
      <c r="K14" s="37" t="str">
        <f t="shared" si="4"/>
        <v>18-2</v>
      </c>
      <c r="L14" s="37">
        <f t="shared" si="5"/>
        <v>2</v>
      </c>
      <c r="M14" s="37">
        <f t="shared" si="11"/>
        <v>2</v>
      </c>
      <c r="N14" s="37" t="str">
        <f t="shared" si="6"/>
        <v>18-2</v>
      </c>
      <c r="O14" s="37" t="str">
        <f t="shared" si="7"/>
        <v>Europe,  Radial</v>
      </c>
      <c r="Q14" s="35">
        <f t="shared" si="12"/>
        <v>12</v>
      </c>
      <c r="R14" s="38" t="e">
        <f t="shared" si="8"/>
        <v>#N/A</v>
      </c>
      <c r="S14" s="39" t="e">
        <f t="shared" si="9"/>
        <v>#N/A</v>
      </c>
    </row>
    <row r="15" spans="2:19" ht="15.75">
      <c r="B15" s="33">
        <f t="shared" si="10"/>
        <v>902</v>
      </c>
      <c r="C15" s="34">
        <f t="shared" si="2"/>
        <v>36</v>
      </c>
      <c r="E15" s="35">
        <f t="shared" si="0"/>
        <v>19</v>
      </c>
      <c r="F15" s="23" t="s">
        <v>56</v>
      </c>
      <c r="G15" s="24">
        <v>1137</v>
      </c>
      <c r="H15" s="36" t="str">
        <f t="shared" si="3"/>
        <v>Vision</v>
      </c>
      <c r="J15" s="37">
        <f t="shared" si="1"/>
        <v>19</v>
      </c>
      <c r="K15" s="37" t="str">
        <f t="shared" si="4"/>
        <v>19-1</v>
      </c>
      <c r="L15" s="37">
        <f t="shared" si="5"/>
        <v>1</v>
      </c>
      <c r="M15" s="37">
        <f t="shared" si="11"/>
        <v>1</v>
      </c>
      <c r="N15" s="37" t="str">
        <f t="shared" si="6"/>
        <v>19-1</v>
      </c>
      <c r="O15" s="37" t="str">
        <f t="shared" si="7"/>
        <v>Vision</v>
      </c>
      <c r="Q15" s="35">
        <f t="shared" si="12"/>
        <v>13</v>
      </c>
      <c r="R15" s="38" t="e">
        <f t="shared" si="8"/>
        <v>#N/A</v>
      </c>
      <c r="S15" s="39" t="e">
        <f t="shared" si="9"/>
        <v>#N/A</v>
      </c>
    </row>
    <row r="16" spans="2:19" ht="15.75">
      <c r="B16" s="33">
        <f t="shared" si="10"/>
        <v>903</v>
      </c>
      <c r="C16" s="34">
        <f t="shared" si="2"/>
        <v>36</v>
      </c>
      <c r="E16" s="35">
        <f t="shared" si="0"/>
        <v>20</v>
      </c>
      <c r="F16" s="23" t="s">
        <v>94</v>
      </c>
      <c r="G16" s="24">
        <v>1128</v>
      </c>
      <c r="H16" s="36" t="str">
        <f t="shared" si="3"/>
        <v>Streaker</v>
      </c>
      <c r="J16" s="37">
        <f t="shared" si="1"/>
        <v>20</v>
      </c>
      <c r="K16" s="37" t="str">
        <f t="shared" si="4"/>
        <v>20-1</v>
      </c>
      <c r="L16" s="37">
        <f t="shared" si="5"/>
        <v>1</v>
      </c>
      <c r="M16" s="37">
        <f t="shared" si="11"/>
        <v>2</v>
      </c>
      <c r="N16" s="37" t="str">
        <f t="shared" si="6"/>
        <v>20-2</v>
      </c>
      <c r="O16" s="37" t="str">
        <f t="shared" si="7"/>
        <v>Streaker</v>
      </c>
      <c r="Q16" s="35">
        <f t="shared" si="12"/>
        <v>14</v>
      </c>
      <c r="R16" s="38" t="str">
        <f t="shared" si="8"/>
        <v>14-1</v>
      </c>
      <c r="S16" s="39">
        <f t="shared" si="9"/>
        <v>4.7</v>
      </c>
    </row>
    <row r="17" spans="2:19" ht="15.75">
      <c r="B17" s="33">
        <f t="shared" si="10"/>
        <v>904</v>
      </c>
      <c r="C17" s="34">
        <f t="shared" si="2"/>
        <v>36</v>
      </c>
      <c r="E17" s="35">
        <f t="shared" si="0"/>
        <v>20</v>
      </c>
      <c r="F17" s="23" t="s">
        <v>86</v>
      </c>
      <c r="G17" s="24">
        <v>1120</v>
      </c>
      <c r="H17" s="36" t="str">
        <f t="shared" si="3"/>
        <v>Graduate (new)</v>
      </c>
      <c r="J17" s="37">
        <f t="shared" si="1"/>
        <v>20</v>
      </c>
      <c r="K17" s="37" t="str">
        <f t="shared" si="4"/>
        <v>20-2</v>
      </c>
      <c r="L17" s="37">
        <f t="shared" si="5"/>
        <v>2</v>
      </c>
      <c r="M17" s="37">
        <f t="shared" si="11"/>
        <v>2</v>
      </c>
      <c r="N17" s="37" t="str">
        <f t="shared" si="6"/>
        <v>20-2</v>
      </c>
      <c r="O17" s="37" t="str">
        <f t="shared" si="7"/>
        <v>Streaker,  Graduate (new)</v>
      </c>
      <c r="Q17" s="35">
        <f t="shared" si="12"/>
        <v>15</v>
      </c>
      <c r="R17" s="38" t="str">
        <f t="shared" si="8"/>
        <v>15-1</v>
      </c>
      <c r="S17" s="39" t="str">
        <f t="shared" si="9"/>
        <v>Wanderer</v>
      </c>
    </row>
    <row r="18" spans="2:19" ht="15.75">
      <c r="B18" s="33">
        <f t="shared" si="10"/>
        <v>905</v>
      </c>
      <c r="C18" s="34">
        <f t="shared" si="2"/>
        <v>36</v>
      </c>
      <c r="E18" s="35">
        <f t="shared" si="0"/>
        <v>21</v>
      </c>
      <c r="F18" s="23" t="s">
        <v>57</v>
      </c>
      <c r="G18" s="24">
        <v>1117</v>
      </c>
      <c r="H18" s="36" t="str">
        <f t="shared" si="3"/>
        <v>Wayfarer</v>
      </c>
      <c r="J18" s="37">
        <f t="shared" si="1"/>
        <v>21</v>
      </c>
      <c r="K18" s="37" t="str">
        <f t="shared" si="4"/>
        <v>21-1</v>
      </c>
      <c r="L18" s="37">
        <f t="shared" si="5"/>
        <v>1</v>
      </c>
      <c r="M18" s="37">
        <f t="shared" si="11"/>
        <v>1</v>
      </c>
      <c r="N18" s="37" t="str">
        <f t="shared" si="6"/>
        <v>21-1</v>
      </c>
      <c r="O18" s="37" t="str">
        <f t="shared" si="7"/>
        <v>Wayfarer</v>
      </c>
      <c r="Q18" s="35">
        <f t="shared" si="12"/>
        <v>16</v>
      </c>
      <c r="R18" s="38" t="str">
        <f t="shared" si="8"/>
        <v>16-1</v>
      </c>
      <c r="S18" s="39" t="str">
        <f t="shared" si="9"/>
        <v>Lightning</v>
      </c>
    </row>
    <row r="19" spans="2:19" ht="15.75">
      <c r="B19" s="33">
        <f t="shared" si="10"/>
        <v>906</v>
      </c>
      <c r="C19" s="34">
        <f t="shared" si="2"/>
        <v>36</v>
      </c>
      <c r="E19" s="35">
        <f t="shared" si="0"/>
        <v>22</v>
      </c>
      <c r="F19" s="23" t="s">
        <v>83</v>
      </c>
      <c r="G19" s="24">
        <v>1100</v>
      </c>
      <c r="H19" s="36" t="str">
        <f t="shared" si="3"/>
        <v>Stratos</v>
      </c>
      <c r="J19" s="37">
        <f t="shared" si="1"/>
        <v>22</v>
      </c>
      <c r="K19" s="37" t="str">
        <f t="shared" si="4"/>
        <v>22-1</v>
      </c>
      <c r="L19" s="37">
        <f t="shared" si="5"/>
        <v>1</v>
      </c>
      <c r="M19" s="37">
        <f t="shared" si="11"/>
        <v>3</v>
      </c>
      <c r="N19" s="37" t="str">
        <f t="shared" si="6"/>
        <v>22-3</v>
      </c>
      <c r="O19" s="37" t="str">
        <f t="shared" si="7"/>
        <v>Stratos</v>
      </c>
      <c r="Q19" s="35">
        <f t="shared" si="12"/>
        <v>17</v>
      </c>
      <c r="R19" s="38" t="str">
        <f t="shared" si="8"/>
        <v>17-2</v>
      </c>
      <c r="S19" s="39" t="str">
        <f t="shared" si="9"/>
        <v>Enterprise,  Graduate (orig)</v>
      </c>
    </row>
    <row r="20" spans="2:19" ht="15.75">
      <c r="B20" s="33">
        <f t="shared" si="10"/>
        <v>907</v>
      </c>
      <c r="C20" s="34">
        <f t="shared" si="2"/>
        <v>36</v>
      </c>
      <c r="E20" s="35">
        <f t="shared" si="0"/>
        <v>22</v>
      </c>
      <c r="F20" s="23" t="s">
        <v>58</v>
      </c>
      <c r="G20" s="24">
        <v>1093</v>
      </c>
      <c r="H20" s="36" t="str">
        <f t="shared" si="3"/>
        <v>Laser</v>
      </c>
      <c r="J20" s="37">
        <f t="shared" si="1"/>
        <v>22</v>
      </c>
      <c r="K20" s="37" t="str">
        <f t="shared" si="4"/>
        <v>22-2</v>
      </c>
      <c r="L20" s="37">
        <f t="shared" si="5"/>
        <v>2</v>
      </c>
      <c r="M20" s="37">
        <f t="shared" si="11"/>
        <v>3</v>
      </c>
      <c r="N20" s="37" t="str">
        <f t="shared" si="6"/>
        <v>22-3</v>
      </c>
      <c r="O20" s="37" t="str">
        <f t="shared" si="7"/>
        <v>Stratos,  Laser</v>
      </c>
      <c r="Q20" s="35">
        <f t="shared" si="12"/>
        <v>18</v>
      </c>
      <c r="R20" s="38" t="str">
        <f t="shared" si="8"/>
        <v>18-2</v>
      </c>
      <c r="S20" s="39" t="str">
        <f t="shared" si="9"/>
        <v>Europe,  Radial</v>
      </c>
    </row>
    <row r="21" spans="2:19" ht="15.75">
      <c r="B21" s="33">
        <f t="shared" si="10"/>
        <v>908</v>
      </c>
      <c r="C21" s="34">
        <f t="shared" si="2"/>
        <v>36</v>
      </c>
      <c r="E21" s="35">
        <f t="shared" si="0"/>
        <v>22</v>
      </c>
      <c r="F21" s="23" t="s">
        <v>81</v>
      </c>
      <c r="G21" s="24">
        <v>1092</v>
      </c>
      <c r="H21" s="36" t="str">
        <f t="shared" si="3"/>
        <v>Vareo</v>
      </c>
      <c r="J21" s="37">
        <f t="shared" si="1"/>
        <v>22</v>
      </c>
      <c r="K21" s="37" t="str">
        <f t="shared" si="4"/>
        <v>22-3</v>
      </c>
      <c r="L21" s="37">
        <f t="shared" si="5"/>
        <v>3</v>
      </c>
      <c r="M21" s="37">
        <f t="shared" si="11"/>
        <v>3</v>
      </c>
      <c r="N21" s="37" t="str">
        <f t="shared" si="6"/>
        <v>22-3</v>
      </c>
      <c r="O21" s="37" t="str">
        <f t="shared" si="7"/>
        <v>Stratos,  Laser,  Vareo</v>
      </c>
      <c r="Q21" s="35">
        <f t="shared" si="12"/>
        <v>19</v>
      </c>
      <c r="R21" s="38" t="str">
        <f t="shared" si="8"/>
        <v>19-1</v>
      </c>
      <c r="S21" s="39" t="str">
        <f t="shared" si="9"/>
        <v>Vision</v>
      </c>
    </row>
    <row r="22" spans="2:19" ht="15.75">
      <c r="B22" s="33">
        <f t="shared" si="10"/>
        <v>909</v>
      </c>
      <c r="C22" s="34">
        <f t="shared" si="2"/>
        <v>36</v>
      </c>
      <c r="E22" s="35">
        <f t="shared" si="0"/>
        <v>23</v>
      </c>
      <c r="F22" s="23" t="s">
        <v>95</v>
      </c>
      <c r="G22" s="24">
        <v>1078</v>
      </c>
      <c r="H22" s="36" t="str">
        <f t="shared" si="3"/>
        <v>Vago (training)</v>
      </c>
      <c r="J22" s="37">
        <f t="shared" si="1"/>
        <v>23</v>
      </c>
      <c r="K22" s="37" t="str">
        <f t="shared" si="4"/>
        <v>23-1</v>
      </c>
      <c r="L22" s="37">
        <f t="shared" si="5"/>
        <v>1</v>
      </c>
      <c r="M22" s="37">
        <f t="shared" si="11"/>
        <v>1</v>
      </c>
      <c r="N22" s="37" t="str">
        <f t="shared" si="6"/>
        <v>23-1</v>
      </c>
      <c r="O22" s="37" t="str">
        <f t="shared" si="7"/>
        <v>Vago (training)</v>
      </c>
      <c r="Q22" s="35">
        <f t="shared" si="12"/>
        <v>20</v>
      </c>
      <c r="R22" s="38" t="str">
        <f t="shared" si="8"/>
        <v>20-2</v>
      </c>
      <c r="S22" s="39" t="str">
        <f>VLOOKUP(R22,$K$3:$O$97,5,FALSE)</f>
        <v>Streaker,  Graduate (new)</v>
      </c>
    </row>
    <row r="23" spans="2:19" ht="15.75">
      <c r="B23" s="33">
        <f t="shared" si="10"/>
        <v>910</v>
      </c>
      <c r="C23" s="34">
        <f t="shared" si="2"/>
        <v>35</v>
      </c>
      <c r="E23" s="35">
        <f t="shared" si="0"/>
        <v>24</v>
      </c>
      <c r="F23" s="23" t="s">
        <v>59</v>
      </c>
      <c r="G23" s="24">
        <v>1068</v>
      </c>
      <c r="H23" s="36" t="str">
        <f t="shared" si="3"/>
        <v>Vago XD</v>
      </c>
      <c r="J23" s="37">
        <f t="shared" si="1"/>
        <v>24</v>
      </c>
      <c r="K23" s="37" t="str">
        <f t="shared" si="4"/>
        <v>24-1</v>
      </c>
      <c r="L23" s="37">
        <f t="shared" si="5"/>
        <v>1</v>
      </c>
      <c r="M23" s="37">
        <f t="shared" si="11"/>
        <v>1</v>
      </c>
      <c r="N23" s="37" t="str">
        <f t="shared" si="6"/>
        <v>24-1</v>
      </c>
      <c r="O23" s="37" t="str">
        <f t="shared" si="7"/>
        <v>Vago XD</v>
      </c>
      <c r="Q23" s="35">
        <f t="shared" si="12"/>
        <v>21</v>
      </c>
      <c r="R23" s="38" t="str">
        <f t="shared" si="8"/>
        <v>21-1</v>
      </c>
      <c r="S23" s="39" t="str">
        <f t="shared" si="9"/>
        <v>Wayfarer</v>
      </c>
    </row>
    <row r="24" spans="2:19" ht="15.75">
      <c r="B24" s="33">
        <f t="shared" si="10"/>
        <v>911</v>
      </c>
      <c r="C24" s="34">
        <f t="shared" si="2"/>
        <v>35</v>
      </c>
      <c r="E24" s="35">
        <f t="shared" si="0"/>
        <v>27</v>
      </c>
      <c r="F24" s="23" t="s">
        <v>80</v>
      </c>
      <c r="G24" s="24">
        <v>1024</v>
      </c>
      <c r="H24" s="36" t="str">
        <f t="shared" si="3"/>
        <v>Blaze</v>
      </c>
      <c r="J24" s="37">
        <f t="shared" si="1"/>
        <v>27</v>
      </c>
      <c r="K24" s="37" t="str">
        <f t="shared" si="4"/>
        <v>27-1</v>
      </c>
      <c r="L24" s="37">
        <f t="shared" si="5"/>
        <v>1</v>
      </c>
      <c r="M24" s="37">
        <f t="shared" si="11"/>
        <v>1</v>
      </c>
      <c r="N24" s="37" t="str">
        <f t="shared" si="6"/>
        <v>27-1</v>
      </c>
      <c r="O24" s="37" t="str">
        <f t="shared" si="7"/>
        <v>Blaze</v>
      </c>
      <c r="Q24" s="35">
        <f t="shared" si="12"/>
        <v>22</v>
      </c>
      <c r="R24" s="38" t="str">
        <f t="shared" si="8"/>
        <v>22-3</v>
      </c>
      <c r="S24" s="39" t="str">
        <f t="shared" si="9"/>
        <v>Stratos,  Laser,  Vareo</v>
      </c>
    </row>
    <row r="25" spans="2:19" ht="15.75">
      <c r="B25" s="33">
        <f t="shared" si="10"/>
        <v>912</v>
      </c>
      <c r="C25" s="34">
        <f t="shared" si="2"/>
        <v>35</v>
      </c>
      <c r="E25" s="35">
        <f t="shared" si="0"/>
        <v>30</v>
      </c>
      <c r="F25" s="23">
        <v>4000</v>
      </c>
      <c r="G25" s="24">
        <v>990</v>
      </c>
      <c r="H25" s="36">
        <f t="shared" si="3"/>
        <v>4000</v>
      </c>
      <c r="J25" s="37">
        <f t="shared" si="1"/>
        <v>30</v>
      </c>
      <c r="K25" s="37" t="str">
        <f t="shared" si="4"/>
        <v>30-1</v>
      </c>
      <c r="L25" s="37">
        <f t="shared" si="5"/>
        <v>1</v>
      </c>
      <c r="M25" s="37">
        <f t="shared" si="11"/>
        <v>1</v>
      </c>
      <c r="N25" s="37" t="str">
        <f t="shared" si="6"/>
        <v>30-1</v>
      </c>
      <c r="O25" s="37">
        <f t="shared" si="7"/>
        <v>4000</v>
      </c>
      <c r="Q25" s="35">
        <f t="shared" si="12"/>
        <v>23</v>
      </c>
      <c r="R25" s="38" t="str">
        <f t="shared" si="8"/>
        <v>23-1</v>
      </c>
      <c r="S25" s="39" t="str">
        <f t="shared" si="9"/>
        <v>Vago (training)</v>
      </c>
    </row>
    <row r="26" spans="2:19" ht="15.75">
      <c r="B26" s="33">
        <f t="shared" si="10"/>
        <v>913</v>
      </c>
      <c r="C26" s="34">
        <f t="shared" si="2"/>
        <v>35</v>
      </c>
      <c r="E26" s="35">
        <f t="shared" si="0"/>
        <v>33</v>
      </c>
      <c r="F26" s="23" t="s">
        <v>17</v>
      </c>
      <c r="G26" s="24">
        <v>940</v>
      </c>
      <c r="H26" s="36" t="str">
        <f t="shared" si="3"/>
        <v>RS 400</v>
      </c>
      <c r="J26" s="37">
        <f t="shared" si="1"/>
        <v>33</v>
      </c>
      <c r="K26" s="37" t="str">
        <f t="shared" si="4"/>
        <v>33-1</v>
      </c>
      <c r="L26" s="37">
        <f t="shared" si="5"/>
        <v>1</v>
      </c>
      <c r="M26" s="37">
        <f t="shared" si="11"/>
        <v>1</v>
      </c>
      <c r="N26" s="37" t="str">
        <f t="shared" si="6"/>
        <v>33-1</v>
      </c>
      <c r="O26" s="37" t="str">
        <f t="shared" si="7"/>
        <v>RS 400</v>
      </c>
      <c r="Q26" s="35">
        <f t="shared" si="12"/>
        <v>24</v>
      </c>
      <c r="R26" s="38" t="str">
        <f t="shared" si="8"/>
        <v>24-1</v>
      </c>
      <c r="S26" s="39" t="str">
        <f t="shared" si="9"/>
        <v>Vago XD</v>
      </c>
    </row>
    <row r="27" spans="2:19" ht="15.75">
      <c r="B27" s="33">
        <f t="shared" si="10"/>
        <v>914</v>
      </c>
      <c r="C27" s="34">
        <f t="shared" si="2"/>
        <v>35</v>
      </c>
      <c r="E27" s="35">
        <f t="shared" si="0"/>
        <v>34</v>
      </c>
      <c r="F27" s="23" t="s">
        <v>62</v>
      </c>
      <c r="G27" s="24">
        <v>933</v>
      </c>
      <c r="H27" s="36" t="str">
        <f t="shared" si="3"/>
        <v>Osprey</v>
      </c>
      <c r="J27" s="37">
        <f t="shared" si="1"/>
        <v>34</v>
      </c>
      <c r="K27" s="37" t="str">
        <f t="shared" si="4"/>
        <v>34-1</v>
      </c>
      <c r="L27" s="37">
        <f t="shared" si="5"/>
        <v>1</v>
      </c>
      <c r="M27" s="37">
        <f t="shared" si="11"/>
        <v>1</v>
      </c>
      <c r="N27" s="37" t="str">
        <f t="shared" si="6"/>
        <v>34-1</v>
      </c>
      <c r="O27" s="37" t="str">
        <f t="shared" si="7"/>
        <v>Osprey</v>
      </c>
      <c r="Q27" s="35">
        <f t="shared" si="12"/>
        <v>25</v>
      </c>
      <c r="R27" s="38" t="e">
        <f t="shared" si="8"/>
        <v>#N/A</v>
      </c>
      <c r="S27" s="39" t="e">
        <f t="shared" si="9"/>
        <v>#N/A</v>
      </c>
    </row>
    <row r="28" spans="2:19" ht="15.75">
      <c r="B28" s="33">
        <f t="shared" si="10"/>
        <v>915</v>
      </c>
      <c r="C28" s="34">
        <f t="shared" si="2"/>
        <v>35</v>
      </c>
      <c r="E28" s="35">
        <f t="shared" si="0"/>
        <v>35</v>
      </c>
      <c r="F28" s="23" t="s">
        <v>12</v>
      </c>
      <c r="G28" s="24">
        <v>910</v>
      </c>
      <c r="H28" s="36" t="str">
        <f t="shared" si="3"/>
        <v>RS 600</v>
      </c>
      <c r="J28" s="37">
        <f t="shared" si="1"/>
        <v>35</v>
      </c>
      <c r="K28" s="37" t="str">
        <f t="shared" si="4"/>
        <v>35-1</v>
      </c>
      <c r="L28" s="37">
        <f t="shared" si="5"/>
        <v>1</v>
      </c>
      <c r="M28" s="37">
        <f t="shared" si="11"/>
        <v>1</v>
      </c>
      <c r="N28" s="37" t="str">
        <f t="shared" si="6"/>
        <v>35-1</v>
      </c>
      <c r="O28" s="37" t="str">
        <f t="shared" si="7"/>
        <v>RS 600</v>
      </c>
      <c r="Q28" s="35">
        <f t="shared" si="12"/>
        <v>26</v>
      </c>
      <c r="R28" s="38" t="e">
        <f t="shared" si="8"/>
        <v>#N/A</v>
      </c>
      <c r="S28" s="39" t="e">
        <f t="shared" si="9"/>
        <v>#N/A</v>
      </c>
    </row>
    <row r="29" spans="2:19" ht="15.75">
      <c r="B29" s="33">
        <f t="shared" si="10"/>
        <v>916</v>
      </c>
      <c r="C29" s="34">
        <f t="shared" si="2"/>
        <v>35</v>
      </c>
      <c r="E29" s="35" t="e">
        <f t="shared" si="0"/>
        <v>#N/A</v>
      </c>
      <c r="F29" s="23"/>
      <c r="G29" s="24"/>
      <c r="H29" s="36">
        <f t="shared" si="3"/>
        <v>0</v>
      </c>
      <c r="J29" s="37" t="e">
        <f t="shared" si="1"/>
        <v>#N/A</v>
      </c>
      <c r="K29" s="37" t="e">
        <f t="shared" si="4"/>
        <v>#N/A</v>
      </c>
      <c r="L29" s="37" t="e">
        <f t="shared" si="5"/>
        <v>#N/A</v>
      </c>
      <c r="M29" s="37">
        <f t="shared" si="11"/>
        <v>69</v>
      </c>
      <c r="N29" s="37" t="e">
        <f t="shared" si="6"/>
        <v>#N/A</v>
      </c>
      <c r="O29" s="37" t="e">
        <f t="shared" si="7"/>
        <v>#N/A</v>
      </c>
      <c r="Q29" s="35">
        <f t="shared" si="12"/>
        <v>27</v>
      </c>
      <c r="R29" s="38" t="str">
        <f t="shared" si="8"/>
        <v>27-1</v>
      </c>
      <c r="S29" s="39" t="str">
        <f t="shared" si="9"/>
        <v>Blaze</v>
      </c>
    </row>
    <row r="30" spans="2:19" ht="15.75">
      <c r="B30" s="33">
        <f t="shared" si="10"/>
        <v>917</v>
      </c>
      <c r="C30" s="34">
        <f t="shared" si="2"/>
        <v>35</v>
      </c>
      <c r="E30" s="35" t="e">
        <f t="shared" si="0"/>
        <v>#N/A</v>
      </c>
      <c r="F30" s="23"/>
      <c r="G30" s="24"/>
      <c r="H30" s="36">
        <f t="shared" si="3"/>
        <v>0</v>
      </c>
      <c r="J30" s="37" t="e">
        <f t="shared" si="1"/>
        <v>#N/A</v>
      </c>
      <c r="K30" s="37" t="e">
        <f t="shared" si="4"/>
        <v>#N/A</v>
      </c>
      <c r="L30" s="37" t="e">
        <f t="shared" si="5"/>
        <v>#N/A</v>
      </c>
      <c r="M30" s="37">
        <f t="shared" si="11"/>
        <v>69</v>
      </c>
      <c r="N30" s="37" t="e">
        <f t="shared" si="6"/>
        <v>#N/A</v>
      </c>
      <c r="O30" s="37" t="e">
        <f t="shared" si="7"/>
        <v>#N/A</v>
      </c>
      <c r="Q30" s="35">
        <f t="shared" si="12"/>
        <v>28</v>
      </c>
      <c r="R30" s="38" t="e">
        <f t="shared" si="8"/>
        <v>#N/A</v>
      </c>
      <c r="S30" s="39" t="e">
        <f t="shared" si="9"/>
        <v>#N/A</v>
      </c>
    </row>
    <row r="31" spans="2:19" ht="15.75">
      <c r="B31" s="33">
        <f t="shared" si="10"/>
        <v>918</v>
      </c>
      <c r="C31" s="34">
        <f t="shared" si="2"/>
        <v>35</v>
      </c>
      <c r="E31" s="35" t="e">
        <f t="shared" si="0"/>
        <v>#N/A</v>
      </c>
      <c r="F31" s="23"/>
      <c r="G31" s="24"/>
      <c r="H31" s="36">
        <f t="shared" si="3"/>
        <v>0</v>
      </c>
      <c r="J31" s="37" t="e">
        <f t="shared" si="1"/>
        <v>#N/A</v>
      </c>
      <c r="K31" s="37" t="e">
        <f t="shared" si="4"/>
        <v>#N/A</v>
      </c>
      <c r="L31" s="37" t="e">
        <f t="shared" si="5"/>
        <v>#N/A</v>
      </c>
      <c r="M31" s="37">
        <f t="shared" si="11"/>
        <v>69</v>
      </c>
      <c r="N31" s="37" t="e">
        <f t="shared" si="6"/>
        <v>#N/A</v>
      </c>
      <c r="O31" s="37" t="e">
        <f t="shared" si="7"/>
        <v>#N/A</v>
      </c>
      <c r="Q31" s="35">
        <f t="shared" si="12"/>
        <v>29</v>
      </c>
      <c r="R31" s="38" t="e">
        <f t="shared" si="8"/>
        <v>#N/A</v>
      </c>
      <c r="S31" s="39" t="e">
        <f t="shared" si="9"/>
        <v>#N/A</v>
      </c>
    </row>
    <row r="32" spans="2:19" ht="15.75">
      <c r="B32" s="33">
        <f t="shared" si="10"/>
        <v>919</v>
      </c>
      <c r="C32" s="34">
        <f t="shared" si="2"/>
        <v>35</v>
      </c>
      <c r="E32" s="35" t="e">
        <f t="shared" si="0"/>
        <v>#N/A</v>
      </c>
      <c r="F32" s="23"/>
      <c r="G32" s="24"/>
      <c r="H32" s="36">
        <f t="shared" si="3"/>
        <v>0</v>
      </c>
      <c r="J32" s="37" t="e">
        <f t="shared" si="1"/>
        <v>#N/A</v>
      </c>
      <c r="K32" s="37" t="e">
        <f t="shared" si="4"/>
        <v>#N/A</v>
      </c>
      <c r="L32" s="37" t="e">
        <f t="shared" si="5"/>
        <v>#N/A</v>
      </c>
      <c r="M32" s="37">
        <f t="shared" si="11"/>
        <v>69</v>
      </c>
      <c r="N32" s="37" t="e">
        <f t="shared" si="6"/>
        <v>#N/A</v>
      </c>
      <c r="O32" s="37" t="e">
        <f t="shared" si="7"/>
        <v>#N/A</v>
      </c>
      <c r="Q32" s="35">
        <f t="shared" si="12"/>
        <v>30</v>
      </c>
      <c r="R32" s="38" t="str">
        <f t="shared" si="8"/>
        <v>30-1</v>
      </c>
      <c r="S32" s="39">
        <f t="shared" si="9"/>
        <v>4000</v>
      </c>
    </row>
    <row r="33" spans="2:19" ht="15.75">
      <c r="B33" s="33">
        <f t="shared" si="10"/>
        <v>920</v>
      </c>
      <c r="C33" s="34">
        <f t="shared" si="2"/>
        <v>35</v>
      </c>
      <c r="E33" s="35" t="e">
        <f t="shared" si="0"/>
        <v>#N/A</v>
      </c>
      <c r="F33" s="23"/>
      <c r="G33" s="24"/>
      <c r="H33" s="36">
        <f t="shared" si="3"/>
        <v>0</v>
      </c>
      <c r="J33" s="37" t="e">
        <f t="shared" si="1"/>
        <v>#N/A</v>
      </c>
      <c r="K33" s="37" t="e">
        <f t="shared" si="4"/>
        <v>#N/A</v>
      </c>
      <c r="L33" s="37" t="e">
        <f t="shared" si="5"/>
        <v>#N/A</v>
      </c>
      <c r="M33" s="37">
        <f t="shared" si="11"/>
        <v>69</v>
      </c>
      <c r="N33" s="37" t="e">
        <f t="shared" si="6"/>
        <v>#N/A</v>
      </c>
      <c r="O33" s="37" t="e">
        <f t="shared" si="7"/>
        <v>#N/A</v>
      </c>
      <c r="Q33" s="35">
        <f t="shared" si="12"/>
        <v>31</v>
      </c>
      <c r="R33" s="38" t="e">
        <f t="shared" si="8"/>
        <v>#N/A</v>
      </c>
      <c r="S33" s="39" t="e">
        <f t="shared" si="9"/>
        <v>#N/A</v>
      </c>
    </row>
    <row r="34" spans="2:19" ht="15.75">
      <c r="B34" s="33">
        <f t="shared" si="10"/>
        <v>921</v>
      </c>
      <c r="C34" s="34">
        <f t="shared" si="2"/>
        <v>35</v>
      </c>
      <c r="E34" s="35" t="e">
        <f t="shared" si="0"/>
        <v>#N/A</v>
      </c>
      <c r="F34" s="23"/>
      <c r="G34" s="24"/>
      <c r="H34" s="36">
        <f t="shared" si="3"/>
        <v>0</v>
      </c>
      <c r="J34" s="37" t="e">
        <f t="shared" si="1"/>
        <v>#N/A</v>
      </c>
      <c r="K34" s="37" t="e">
        <f t="shared" si="4"/>
        <v>#N/A</v>
      </c>
      <c r="L34" s="37" t="e">
        <f t="shared" si="5"/>
        <v>#N/A</v>
      </c>
      <c r="M34" s="37">
        <f t="shared" si="11"/>
        <v>69</v>
      </c>
      <c r="N34" s="37" t="e">
        <f t="shared" si="6"/>
        <v>#N/A</v>
      </c>
      <c r="O34" s="37" t="e">
        <f t="shared" si="7"/>
        <v>#N/A</v>
      </c>
      <c r="Q34" s="35">
        <f t="shared" si="12"/>
        <v>32</v>
      </c>
      <c r="R34" s="38" t="e">
        <f t="shared" si="8"/>
        <v>#N/A</v>
      </c>
      <c r="S34" s="39" t="e">
        <f t="shared" si="9"/>
        <v>#N/A</v>
      </c>
    </row>
    <row r="35" spans="2:19" ht="15.75">
      <c r="B35" s="33">
        <f t="shared" si="10"/>
        <v>922</v>
      </c>
      <c r="C35" s="34">
        <f t="shared" si="2"/>
        <v>35</v>
      </c>
      <c r="E35" s="35" t="e">
        <f aca="true" t="shared" si="13" ref="E35:E66">VLOOKUP(G35,$B$3:$C$1500,2,FALSE)</f>
        <v>#N/A</v>
      </c>
      <c r="F35" s="23"/>
      <c r="G35" s="24"/>
      <c r="H35" s="36">
        <f t="shared" si="3"/>
        <v>0</v>
      </c>
      <c r="J35" s="37" t="e">
        <f aca="true" t="shared" si="14" ref="J35:J66">VLOOKUP(G35,$B$3:$C$1500,2,FALSE)</f>
        <v>#N/A</v>
      </c>
      <c r="K35" s="37" t="e">
        <f t="shared" si="4"/>
        <v>#N/A</v>
      </c>
      <c r="L35" s="37" t="e">
        <f t="shared" si="5"/>
        <v>#N/A</v>
      </c>
      <c r="M35" s="37">
        <f t="shared" si="11"/>
        <v>69</v>
      </c>
      <c r="N35" s="37" t="e">
        <f t="shared" si="6"/>
        <v>#N/A</v>
      </c>
      <c r="O35" s="37" t="e">
        <f t="shared" si="7"/>
        <v>#N/A</v>
      </c>
      <c r="Q35" s="35">
        <f t="shared" si="12"/>
        <v>33</v>
      </c>
      <c r="R35" s="38" t="str">
        <f>VLOOKUP(Q35,$J$3:$N$97,5,FALSE)</f>
        <v>33-1</v>
      </c>
      <c r="S35" s="39" t="str">
        <f t="shared" si="9"/>
        <v>RS 400</v>
      </c>
    </row>
    <row r="36" spans="2:19" ht="15.75">
      <c r="B36" s="33">
        <f t="shared" si="10"/>
        <v>923</v>
      </c>
      <c r="C36" s="34">
        <f t="shared" si="2"/>
        <v>35</v>
      </c>
      <c r="E36" s="35" t="e">
        <f t="shared" si="13"/>
        <v>#N/A</v>
      </c>
      <c r="F36" s="23"/>
      <c r="G36" s="24"/>
      <c r="H36" s="36">
        <f t="shared" si="3"/>
        <v>0</v>
      </c>
      <c r="J36" s="37" t="e">
        <f t="shared" si="14"/>
        <v>#N/A</v>
      </c>
      <c r="K36" s="37" t="e">
        <f t="shared" si="4"/>
        <v>#N/A</v>
      </c>
      <c r="L36" s="37" t="e">
        <f t="shared" si="5"/>
        <v>#N/A</v>
      </c>
      <c r="M36" s="37">
        <f t="shared" si="11"/>
        <v>69</v>
      </c>
      <c r="N36" s="37" t="e">
        <f t="shared" si="6"/>
        <v>#N/A</v>
      </c>
      <c r="O36" s="37" t="e">
        <f t="shared" si="7"/>
        <v>#N/A</v>
      </c>
      <c r="Q36" s="35">
        <f t="shared" si="12"/>
        <v>34</v>
      </c>
      <c r="R36" s="38" t="str">
        <f t="shared" si="8"/>
        <v>34-1</v>
      </c>
      <c r="S36" s="39" t="str">
        <f t="shared" si="9"/>
        <v>Osprey</v>
      </c>
    </row>
    <row r="37" spans="2:19" ht="15.75">
      <c r="B37" s="33">
        <f t="shared" si="10"/>
        <v>924</v>
      </c>
      <c r="C37" s="34">
        <f t="shared" si="2"/>
        <v>34</v>
      </c>
      <c r="E37" s="35" t="e">
        <f t="shared" si="13"/>
        <v>#N/A</v>
      </c>
      <c r="F37" s="23"/>
      <c r="G37" s="24"/>
      <c r="H37" s="36">
        <f t="shared" si="3"/>
        <v>0</v>
      </c>
      <c r="J37" s="37" t="e">
        <f t="shared" si="14"/>
        <v>#N/A</v>
      </c>
      <c r="K37" s="37" t="e">
        <f t="shared" si="4"/>
        <v>#N/A</v>
      </c>
      <c r="L37" s="37" t="e">
        <f t="shared" si="5"/>
        <v>#N/A</v>
      </c>
      <c r="M37" s="37">
        <f t="shared" si="11"/>
        <v>69</v>
      </c>
      <c r="N37" s="37" t="e">
        <f t="shared" si="6"/>
        <v>#N/A</v>
      </c>
      <c r="O37" s="37" t="e">
        <f t="shared" si="7"/>
        <v>#N/A</v>
      </c>
      <c r="Q37" s="35">
        <f t="shared" si="12"/>
        <v>35</v>
      </c>
      <c r="R37" s="38" t="str">
        <f t="shared" si="8"/>
        <v>35-1</v>
      </c>
      <c r="S37" s="39" t="str">
        <f t="shared" si="9"/>
        <v>RS 600</v>
      </c>
    </row>
    <row r="38" spans="2:19" ht="15.75">
      <c r="B38" s="33">
        <f t="shared" si="10"/>
        <v>925</v>
      </c>
      <c r="C38" s="34">
        <f t="shared" si="2"/>
        <v>34</v>
      </c>
      <c r="E38" s="35" t="e">
        <f t="shared" si="13"/>
        <v>#N/A</v>
      </c>
      <c r="F38" s="23"/>
      <c r="G38" s="24"/>
      <c r="H38" s="36">
        <f t="shared" si="3"/>
        <v>0</v>
      </c>
      <c r="J38" s="37" t="e">
        <f t="shared" si="14"/>
        <v>#N/A</v>
      </c>
      <c r="K38" s="37" t="e">
        <f t="shared" si="4"/>
        <v>#N/A</v>
      </c>
      <c r="L38" s="37" t="e">
        <f t="shared" si="5"/>
        <v>#N/A</v>
      </c>
      <c r="M38" s="37">
        <f t="shared" si="11"/>
        <v>69</v>
      </c>
      <c r="N38" s="37" t="e">
        <f t="shared" si="6"/>
        <v>#N/A</v>
      </c>
      <c r="O38" s="37" t="e">
        <f t="shared" si="7"/>
        <v>#N/A</v>
      </c>
      <c r="Q38" s="35">
        <f t="shared" si="12"/>
        <v>36</v>
      </c>
      <c r="R38" s="38" t="e">
        <f t="shared" si="8"/>
        <v>#N/A</v>
      </c>
      <c r="S38" s="39" t="e">
        <f>VLOOKUP(R38,$K$3:$O$97,5,FALSE)</f>
        <v>#N/A</v>
      </c>
    </row>
    <row r="39" spans="2:19" ht="15.75">
      <c r="B39" s="33">
        <f t="shared" si="10"/>
        <v>926</v>
      </c>
      <c r="C39" s="34">
        <f t="shared" si="2"/>
        <v>34</v>
      </c>
      <c r="E39" s="35" t="e">
        <f t="shared" si="13"/>
        <v>#N/A</v>
      </c>
      <c r="F39" s="23"/>
      <c r="G39" s="24"/>
      <c r="H39" s="36">
        <f t="shared" si="3"/>
        <v>0</v>
      </c>
      <c r="J39" s="37" t="e">
        <f t="shared" si="14"/>
        <v>#N/A</v>
      </c>
      <c r="K39" s="37" t="e">
        <f t="shared" si="4"/>
        <v>#N/A</v>
      </c>
      <c r="L39" s="37" t="e">
        <f t="shared" si="5"/>
        <v>#N/A</v>
      </c>
      <c r="M39" s="37">
        <f t="shared" si="11"/>
        <v>69</v>
      </c>
      <c r="N39" s="37" t="e">
        <f t="shared" si="6"/>
        <v>#N/A</v>
      </c>
      <c r="O39" s="37" t="e">
        <f t="shared" si="7"/>
        <v>#N/A</v>
      </c>
      <c r="Q39" s="35">
        <f t="shared" si="12"/>
        <v>37</v>
      </c>
      <c r="R39" s="38" t="e">
        <f t="shared" si="8"/>
        <v>#N/A</v>
      </c>
      <c r="S39" s="39" t="e">
        <f t="shared" si="9"/>
        <v>#N/A</v>
      </c>
    </row>
    <row r="40" spans="2:19" ht="15.75">
      <c r="B40" s="33">
        <f t="shared" si="10"/>
        <v>927</v>
      </c>
      <c r="C40" s="34">
        <f t="shared" si="2"/>
        <v>34</v>
      </c>
      <c r="E40" s="35" t="e">
        <f t="shared" si="13"/>
        <v>#N/A</v>
      </c>
      <c r="F40" s="23"/>
      <c r="G40" s="24"/>
      <c r="H40" s="36">
        <f t="shared" si="3"/>
        <v>0</v>
      </c>
      <c r="J40" s="37" t="e">
        <f t="shared" si="14"/>
        <v>#N/A</v>
      </c>
      <c r="K40" s="37" t="e">
        <f t="shared" si="4"/>
        <v>#N/A</v>
      </c>
      <c r="L40" s="37" t="e">
        <f t="shared" si="5"/>
        <v>#N/A</v>
      </c>
      <c r="M40" s="37">
        <f t="shared" si="11"/>
        <v>69</v>
      </c>
      <c r="N40" s="37" t="e">
        <f t="shared" si="6"/>
        <v>#N/A</v>
      </c>
      <c r="O40" s="37" t="e">
        <f t="shared" si="7"/>
        <v>#N/A</v>
      </c>
      <c r="Q40" s="35">
        <f t="shared" si="12"/>
        <v>38</v>
      </c>
      <c r="R40" s="38" t="e">
        <f t="shared" si="8"/>
        <v>#N/A</v>
      </c>
      <c r="S40" s="39" t="e">
        <f t="shared" si="9"/>
        <v>#N/A</v>
      </c>
    </row>
    <row r="41" spans="2:19" ht="15.75">
      <c r="B41" s="33">
        <f t="shared" si="10"/>
        <v>928</v>
      </c>
      <c r="C41" s="34">
        <f t="shared" si="2"/>
        <v>34</v>
      </c>
      <c r="E41" s="35" t="e">
        <f t="shared" si="13"/>
        <v>#N/A</v>
      </c>
      <c r="F41" s="23"/>
      <c r="G41" s="24"/>
      <c r="H41" s="36">
        <f t="shared" si="3"/>
        <v>0</v>
      </c>
      <c r="J41" s="37" t="e">
        <f t="shared" si="14"/>
        <v>#N/A</v>
      </c>
      <c r="K41" s="37" t="e">
        <f t="shared" si="4"/>
        <v>#N/A</v>
      </c>
      <c r="L41" s="37" t="e">
        <f t="shared" si="5"/>
        <v>#N/A</v>
      </c>
      <c r="M41" s="37">
        <f t="shared" si="11"/>
        <v>69</v>
      </c>
      <c r="N41" s="37" t="e">
        <f t="shared" si="6"/>
        <v>#N/A</v>
      </c>
      <c r="O41" s="37" t="e">
        <f t="shared" si="7"/>
        <v>#N/A</v>
      </c>
      <c r="Q41" s="35">
        <f t="shared" si="12"/>
        <v>39</v>
      </c>
      <c r="R41" s="38" t="e">
        <f t="shared" si="8"/>
        <v>#N/A</v>
      </c>
      <c r="S41" s="39" t="e">
        <f t="shared" si="9"/>
        <v>#N/A</v>
      </c>
    </row>
    <row r="42" spans="2:19" ht="15.75">
      <c r="B42" s="33">
        <f t="shared" si="10"/>
        <v>929</v>
      </c>
      <c r="C42" s="34">
        <f t="shared" si="2"/>
        <v>34</v>
      </c>
      <c r="E42" s="35" t="e">
        <f t="shared" si="13"/>
        <v>#N/A</v>
      </c>
      <c r="F42" s="23"/>
      <c r="G42" s="24"/>
      <c r="H42" s="36">
        <f t="shared" si="3"/>
        <v>0</v>
      </c>
      <c r="J42" s="37" t="e">
        <f t="shared" si="14"/>
        <v>#N/A</v>
      </c>
      <c r="K42" s="37" t="e">
        <f t="shared" si="4"/>
        <v>#N/A</v>
      </c>
      <c r="L42" s="37" t="e">
        <f t="shared" si="5"/>
        <v>#N/A</v>
      </c>
      <c r="M42" s="37">
        <f t="shared" si="11"/>
        <v>69</v>
      </c>
      <c r="N42" s="37" t="e">
        <f t="shared" si="6"/>
        <v>#N/A</v>
      </c>
      <c r="O42" s="37" t="e">
        <f t="shared" si="7"/>
        <v>#N/A</v>
      </c>
      <c r="Q42" s="35">
        <f t="shared" si="12"/>
        <v>40</v>
      </c>
      <c r="R42" s="38" t="e">
        <f t="shared" si="8"/>
        <v>#N/A</v>
      </c>
      <c r="S42" s="39" t="e">
        <f t="shared" si="9"/>
        <v>#N/A</v>
      </c>
    </row>
    <row r="43" spans="2:19" ht="15.75">
      <c r="B43" s="33">
        <f t="shared" si="10"/>
        <v>930</v>
      </c>
      <c r="C43" s="34">
        <f t="shared" si="2"/>
        <v>34</v>
      </c>
      <c r="E43" s="35" t="e">
        <f t="shared" si="13"/>
        <v>#N/A</v>
      </c>
      <c r="F43" s="23"/>
      <c r="G43" s="24"/>
      <c r="H43" s="36">
        <f t="shared" si="3"/>
        <v>0</v>
      </c>
      <c r="J43" s="37" t="e">
        <f t="shared" si="14"/>
        <v>#N/A</v>
      </c>
      <c r="K43" s="37" t="e">
        <f t="shared" si="4"/>
        <v>#N/A</v>
      </c>
      <c r="L43" s="37" t="e">
        <f t="shared" si="5"/>
        <v>#N/A</v>
      </c>
      <c r="M43" s="37">
        <f t="shared" si="11"/>
        <v>69</v>
      </c>
      <c r="N43" s="37" t="e">
        <f t="shared" si="6"/>
        <v>#N/A</v>
      </c>
      <c r="O43" s="37" t="e">
        <f t="shared" si="7"/>
        <v>#N/A</v>
      </c>
      <c r="Q43" s="35">
        <f aca="true" t="shared" si="15" ref="Q43:Q48">Q42+1</f>
        <v>41</v>
      </c>
      <c r="R43" s="38" t="e">
        <f t="shared" si="8"/>
        <v>#N/A</v>
      </c>
      <c r="S43" s="39" t="e">
        <f t="shared" si="9"/>
        <v>#N/A</v>
      </c>
    </row>
    <row r="44" spans="2:19" ht="15.75">
      <c r="B44" s="33">
        <f t="shared" si="10"/>
        <v>931</v>
      </c>
      <c r="C44" s="34">
        <f t="shared" si="2"/>
        <v>34</v>
      </c>
      <c r="E44" s="35" t="e">
        <f t="shared" si="13"/>
        <v>#N/A</v>
      </c>
      <c r="F44" s="23"/>
      <c r="G44" s="24"/>
      <c r="H44" s="36">
        <f t="shared" si="3"/>
        <v>0</v>
      </c>
      <c r="J44" s="37" t="e">
        <f t="shared" si="14"/>
        <v>#N/A</v>
      </c>
      <c r="K44" s="37" t="e">
        <f t="shared" si="4"/>
        <v>#N/A</v>
      </c>
      <c r="L44" s="37" t="e">
        <f t="shared" si="5"/>
        <v>#N/A</v>
      </c>
      <c r="M44" s="37">
        <f t="shared" si="11"/>
        <v>69</v>
      </c>
      <c r="N44" s="37" t="e">
        <f t="shared" si="6"/>
        <v>#N/A</v>
      </c>
      <c r="O44" s="37" t="e">
        <f t="shared" si="7"/>
        <v>#N/A</v>
      </c>
      <c r="Q44" s="35">
        <f t="shared" si="15"/>
        <v>42</v>
      </c>
      <c r="R44" s="38" t="e">
        <f t="shared" si="8"/>
        <v>#N/A</v>
      </c>
      <c r="S44" s="39" t="e">
        <f t="shared" si="9"/>
        <v>#N/A</v>
      </c>
    </row>
    <row r="45" spans="2:19" ht="15.75">
      <c r="B45" s="33">
        <f t="shared" si="10"/>
        <v>932</v>
      </c>
      <c r="C45" s="34">
        <f t="shared" si="2"/>
        <v>34</v>
      </c>
      <c r="E45" s="35" t="e">
        <f t="shared" si="13"/>
        <v>#N/A</v>
      </c>
      <c r="F45" s="23"/>
      <c r="G45" s="24"/>
      <c r="H45" s="36">
        <f t="shared" si="3"/>
        <v>0</v>
      </c>
      <c r="J45" s="37" t="e">
        <f t="shared" si="14"/>
        <v>#N/A</v>
      </c>
      <c r="K45" s="37" t="e">
        <f t="shared" si="4"/>
        <v>#N/A</v>
      </c>
      <c r="L45" s="37" t="e">
        <f t="shared" si="5"/>
        <v>#N/A</v>
      </c>
      <c r="M45" s="37">
        <f t="shared" si="11"/>
        <v>69</v>
      </c>
      <c r="N45" s="37" t="e">
        <f t="shared" si="6"/>
        <v>#N/A</v>
      </c>
      <c r="O45" s="37" t="e">
        <f t="shared" si="7"/>
        <v>#N/A</v>
      </c>
      <c r="Q45" s="35">
        <f t="shared" si="15"/>
        <v>43</v>
      </c>
      <c r="R45" s="38" t="e">
        <f t="shared" si="8"/>
        <v>#N/A</v>
      </c>
      <c r="S45" s="39" t="e">
        <f t="shared" si="9"/>
        <v>#N/A</v>
      </c>
    </row>
    <row r="46" spans="2:19" ht="15.75">
      <c r="B46" s="33">
        <f t="shared" si="10"/>
        <v>933</v>
      </c>
      <c r="C46" s="34">
        <f t="shared" si="2"/>
        <v>34</v>
      </c>
      <c r="E46" s="35" t="e">
        <f t="shared" si="13"/>
        <v>#N/A</v>
      </c>
      <c r="F46" s="23"/>
      <c r="G46" s="24"/>
      <c r="H46" s="36">
        <f t="shared" si="3"/>
        <v>0</v>
      </c>
      <c r="J46" s="37" t="e">
        <f t="shared" si="14"/>
        <v>#N/A</v>
      </c>
      <c r="K46" s="37" t="e">
        <f t="shared" si="4"/>
        <v>#N/A</v>
      </c>
      <c r="L46" s="37" t="e">
        <f t="shared" si="5"/>
        <v>#N/A</v>
      </c>
      <c r="M46" s="37">
        <f t="shared" si="11"/>
        <v>69</v>
      </c>
      <c r="N46" s="37" t="e">
        <f t="shared" si="6"/>
        <v>#N/A</v>
      </c>
      <c r="O46" s="37" t="e">
        <f t="shared" si="7"/>
        <v>#N/A</v>
      </c>
      <c r="Q46" s="35">
        <f t="shared" si="15"/>
        <v>44</v>
      </c>
      <c r="R46" s="38" t="e">
        <f t="shared" si="8"/>
        <v>#N/A</v>
      </c>
      <c r="S46" s="39" t="e">
        <f t="shared" si="9"/>
        <v>#N/A</v>
      </c>
    </row>
    <row r="47" spans="2:19" ht="15.75">
      <c r="B47" s="33">
        <f t="shared" si="10"/>
        <v>934</v>
      </c>
      <c r="C47" s="34">
        <f t="shared" si="2"/>
        <v>34</v>
      </c>
      <c r="E47" s="35" t="e">
        <f t="shared" si="13"/>
        <v>#N/A</v>
      </c>
      <c r="F47" s="23"/>
      <c r="G47" s="24"/>
      <c r="H47" s="36">
        <f t="shared" si="3"/>
        <v>0</v>
      </c>
      <c r="J47" s="37" t="e">
        <f t="shared" si="14"/>
        <v>#N/A</v>
      </c>
      <c r="K47" s="37" t="e">
        <f t="shared" si="4"/>
        <v>#N/A</v>
      </c>
      <c r="L47" s="37" t="e">
        <f t="shared" si="5"/>
        <v>#N/A</v>
      </c>
      <c r="M47" s="37">
        <f t="shared" si="11"/>
        <v>69</v>
      </c>
      <c r="N47" s="37" t="e">
        <f t="shared" si="6"/>
        <v>#N/A</v>
      </c>
      <c r="O47" s="37" t="e">
        <f t="shared" si="7"/>
        <v>#N/A</v>
      </c>
      <c r="Q47" s="35">
        <f t="shared" si="15"/>
        <v>45</v>
      </c>
      <c r="R47" s="38" t="e">
        <f t="shared" si="8"/>
        <v>#N/A</v>
      </c>
      <c r="S47" s="39" t="e">
        <f t="shared" si="9"/>
        <v>#N/A</v>
      </c>
    </row>
    <row r="48" spans="2:19" ht="15.75">
      <c r="B48" s="33">
        <f t="shared" si="10"/>
        <v>935</v>
      </c>
      <c r="C48" s="34">
        <f t="shared" si="2"/>
        <v>34</v>
      </c>
      <c r="E48" s="35" t="e">
        <f t="shared" si="13"/>
        <v>#N/A</v>
      </c>
      <c r="F48" s="23"/>
      <c r="G48" s="24"/>
      <c r="H48" s="36">
        <f t="shared" si="3"/>
        <v>0</v>
      </c>
      <c r="J48" s="37" t="e">
        <f t="shared" si="14"/>
        <v>#N/A</v>
      </c>
      <c r="K48" s="37" t="e">
        <f t="shared" si="4"/>
        <v>#N/A</v>
      </c>
      <c r="L48" s="37" t="e">
        <f t="shared" si="5"/>
        <v>#N/A</v>
      </c>
      <c r="M48" s="37">
        <f t="shared" si="11"/>
        <v>69</v>
      </c>
      <c r="N48" s="37" t="e">
        <f t="shared" si="6"/>
        <v>#N/A</v>
      </c>
      <c r="O48" s="37" t="e">
        <f t="shared" si="7"/>
        <v>#N/A</v>
      </c>
      <c r="Q48" s="35">
        <f t="shared" si="15"/>
        <v>46</v>
      </c>
      <c r="R48" s="38" t="e">
        <f t="shared" si="8"/>
        <v>#N/A</v>
      </c>
      <c r="S48" s="39" t="e">
        <f t="shared" si="9"/>
        <v>#N/A</v>
      </c>
    </row>
    <row r="49" spans="2:19" ht="15.75">
      <c r="B49" s="33">
        <f t="shared" si="10"/>
        <v>936</v>
      </c>
      <c r="C49" s="34">
        <f t="shared" si="2"/>
        <v>34</v>
      </c>
      <c r="E49" s="35" t="e">
        <f t="shared" si="13"/>
        <v>#N/A</v>
      </c>
      <c r="F49" s="23"/>
      <c r="G49" s="24"/>
      <c r="H49" s="36">
        <f t="shared" si="3"/>
        <v>0</v>
      </c>
      <c r="J49" s="37" t="e">
        <f t="shared" si="14"/>
        <v>#N/A</v>
      </c>
      <c r="K49" s="37" t="e">
        <f t="shared" si="4"/>
        <v>#N/A</v>
      </c>
      <c r="L49" s="37" t="e">
        <f t="shared" si="5"/>
        <v>#N/A</v>
      </c>
      <c r="M49" s="37">
        <f t="shared" si="11"/>
        <v>69</v>
      </c>
      <c r="N49" s="37" t="e">
        <f t="shared" si="6"/>
        <v>#N/A</v>
      </c>
      <c r="O49" s="37" t="e">
        <f t="shared" si="7"/>
        <v>#N/A</v>
      </c>
      <c r="Q49" s="35">
        <f aca="true" t="shared" si="16" ref="Q49:Q112">Q48+1</f>
        <v>47</v>
      </c>
      <c r="R49" s="38" t="e">
        <f t="shared" si="8"/>
        <v>#N/A</v>
      </c>
      <c r="S49" s="39" t="e">
        <f t="shared" si="9"/>
        <v>#N/A</v>
      </c>
    </row>
    <row r="50" spans="2:19" ht="15.75">
      <c r="B50" s="33">
        <f t="shared" si="10"/>
        <v>937</v>
      </c>
      <c r="C50" s="34">
        <f t="shared" si="2"/>
        <v>33</v>
      </c>
      <c r="E50" s="35" t="e">
        <f t="shared" si="13"/>
        <v>#N/A</v>
      </c>
      <c r="F50" s="23"/>
      <c r="G50" s="24"/>
      <c r="H50" s="36">
        <f t="shared" si="3"/>
        <v>0</v>
      </c>
      <c r="J50" s="37" t="e">
        <f t="shared" si="14"/>
        <v>#N/A</v>
      </c>
      <c r="K50" s="37" t="e">
        <f t="shared" si="4"/>
        <v>#N/A</v>
      </c>
      <c r="L50" s="37" t="e">
        <f t="shared" si="5"/>
        <v>#N/A</v>
      </c>
      <c r="M50" s="37">
        <f t="shared" si="11"/>
        <v>69</v>
      </c>
      <c r="N50" s="37" t="e">
        <f t="shared" si="6"/>
        <v>#N/A</v>
      </c>
      <c r="O50" s="37" t="e">
        <f t="shared" si="7"/>
        <v>#N/A</v>
      </c>
      <c r="Q50" s="35">
        <f t="shared" si="16"/>
        <v>48</v>
      </c>
      <c r="R50" s="38" t="e">
        <f t="shared" si="8"/>
        <v>#N/A</v>
      </c>
      <c r="S50" s="39" t="e">
        <f t="shared" si="9"/>
        <v>#N/A</v>
      </c>
    </row>
    <row r="51" spans="2:19" ht="15.75">
      <c r="B51" s="33">
        <f t="shared" si="10"/>
        <v>938</v>
      </c>
      <c r="C51" s="34">
        <f t="shared" si="2"/>
        <v>33</v>
      </c>
      <c r="E51" s="35" t="e">
        <f t="shared" si="13"/>
        <v>#N/A</v>
      </c>
      <c r="F51" s="23"/>
      <c r="G51" s="24"/>
      <c r="H51" s="36">
        <f t="shared" si="3"/>
        <v>0</v>
      </c>
      <c r="J51" s="37" t="e">
        <f t="shared" si="14"/>
        <v>#N/A</v>
      </c>
      <c r="K51" s="37" t="e">
        <f t="shared" si="4"/>
        <v>#N/A</v>
      </c>
      <c r="L51" s="37" t="e">
        <f t="shared" si="5"/>
        <v>#N/A</v>
      </c>
      <c r="M51" s="37">
        <f t="shared" si="11"/>
        <v>69</v>
      </c>
      <c r="N51" s="37" t="e">
        <f t="shared" si="6"/>
        <v>#N/A</v>
      </c>
      <c r="O51" s="37" t="e">
        <f t="shared" si="7"/>
        <v>#N/A</v>
      </c>
      <c r="Q51" s="35">
        <f t="shared" si="16"/>
        <v>49</v>
      </c>
      <c r="R51" s="38" t="e">
        <f t="shared" si="8"/>
        <v>#N/A</v>
      </c>
      <c r="S51" s="39" t="e">
        <f t="shared" si="9"/>
        <v>#N/A</v>
      </c>
    </row>
    <row r="52" spans="2:19" ht="15.75">
      <c r="B52" s="33">
        <f t="shared" si="10"/>
        <v>939</v>
      </c>
      <c r="C52" s="34">
        <f t="shared" si="2"/>
        <v>33</v>
      </c>
      <c r="E52" s="35" t="e">
        <f t="shared" si="13"/>
        <v>#N/A</v>
      </c>
      <c r="F52" s="23"/>
      <c r="G52" s="24"/>
      <c r="H52" s="36">
        <f t="shared" si="3"/>
        <v>0</v>
      </c>
      <c r="J52" s="37" t="e">
        <f t="shared" si="14"/>
        <v>#N/A</v>
      </c>
      <c r="K52" s="37" t="e">
        <f t="shared" si="4"/>
        <v>#N/A</v>
      </c>
      <c r="L52" s="37" t="e">
        <f t="shared" si="5"/>
        <v>#N/A</v>
      </c>
      <c r="M52" s="37">
        <f t="shared" si="11"/>
        <v>69</v>
      </c>
      <c r="N52" s="37" t="e">
        <f t="shared" si="6"/>
        <v>#N/A</v>
      </c>
      <c r="O52" s="37" t="e">
        <f t="shared" si="7"/>
        <v>#N/A</v>
      </c>
      <c r="Q52" s="35">
        <f t="shared" si="16"/>
        <v>50</v>
      </c>
      <c r="R52" s="38" t="e">
        <f t="shared" si="8"/>
        <v>#N/A</v>
      </c>
      <c r="S52" s="39" t="e">
        <f t="shared" si="9"/>
        <v>#N/A</v>
      </c>
    </row>
    <row r="53" spans="2:19" ht="15.75">
      <c r="B53" s="33">
        <f t="shared" si="10"/>
        <v>940</v>
      </c>
      <c r="C53" s="34">
        <f t="shared" si="2"/>
        <v>33</v>
      </c>
      <c r="E53" s="35" t="e">
        <f t="shared" si="13"/>
        <v>#N/A</v>
      </c>
      <c r="F53" s="23"/>
      <c r="G53" s="24"/>
      <c r="H53" s="36">
        <f t="shared" si="3"/>
        <v>0</v>
      </c>
      <c r="J53" s="37" t="e">
        <f t="shared" si="14"/>
        <v>#N/A</v>
      </c>
      <c r="K53" s="37" t="e">
        <f t="shared" si="4"/>
        <v>#N/A</v>
      </c>
      <c r="L53" s="37" t="e">
        <f t="shared" si="5"/>
        <v>#N/A</v>
      </c>
      <c r="M53" s="37">
        <f t="shared" si="11"/>
        <v>69</v>
      </c>
      <c r="N53" s="37" t="e">
        <f t="shared" si="6"/>
        <v>#N/A</v>
      </c>
      <c r="O53" s="37" t="e">
        <f t="shared" si="7"/>
        <v>#N/A</v>
      </c>
      <c r="Q53" s="35">
        <f t="shared" si="16"/>
        <v>51</v>
      </c>
      <c r="R53" s="38" t="e">
        <f t="shared" si="8"/>
        <v>#N/A</v>
      </c>
      <c r="S53" s="39" t="e">
        <f t="shared" si="9"/>
        <v>#N/A</v>
      </c>
    </row>
    <row r="54" spans="2:19" ht="15.75">
      <c r="B54" s="33">
        <f t="shared" si="10"/>
        <v>941</v>
      </c>
      <c r="C54" s="34">
        <f t="shared" si="2"/>
        <v>33</v>
      </c>
      <c r="E54" s="35" t="e">
        <f t="shared" si="13"/>
        <v>#N/A</v>
      </c>
      <c r="F54" s="23"/>
      <c r="G54" s="24"/>
      <c r="H54" s="36">
        <f t="shared" si="3"/>
        <v>0</v>
      </c>
      <c r="J54" s="37" t="e">
        <f t="shared" si="14"/>
        <v>#N/A</v>
      </c>
      <c r="K54" s="37" t="e">
        <f t="shared" si="4"/>
        <v>#N/A</v>
      </c>
      <c r="L54" s="37" t="e">
        <f t="shared" si="5"/>
        <v>#N/A</v>
      </c>
      <c r="M54" s="37">
        <f t="shared" si="11"/>
        <v>69</v>
      </c>
      <c r="N54" s="37" t="e">
        <f t="shared" si="6"/>
        <v>#N/A</v>
      </c>
      <c r="O54" s="37" t="e">
        <f t="shared" si="7"/>
        <v>#N/A</v>
      </c>
      <c r="Q54" s="35">
        <f t="shared" si="16"/>
        <v>52</v>
      </c>
      <c r="R54" s="38" t="e">
        <f t="shared" si="8"/>
        <v>#N/A</v>
      </c>
      <c r="S54" s="39" t="e">
        <f t="shared" si="9"/>
        <v>#N/A</v>
      </c>
    </row>
    <row r="55" spans="2:19" ht="15.75">
      <c r="B55" s="33">
        <f t="shared" si="10"/>
        <v>942</v>
      </c>
      <c r="C55" s="34">
        <f t="shared" si="2"/>
        <v>33</v>
      </c>
      <c r="E55" s="35" t="e">
        <f t="shared" si="13"/>
        <v>#N/A</v>
      </c>
      <c r="F55" s="23"/>
      <c r="G55" s="24"/>
      <c r="H55" s="36">
        <f t="shared" si="3"/>
        <v>0</v>
      </c>
      <c r="J55" s="37" t="e">
        <f t="shared" si="14"/>
        <v>#N/A</v>
      </c>
      <c r="K55" s="37" t="e">
        <f t="shared" si="4"/>
        <v>#N/A</v>
      </c>
      <c r="L55" s="37" t="e">
        <f t="shared" si="5"/>
        <v>#N/A</v>
      </c>
      <c r="M55" s="37">
        <f t="shared" si="11"/>
        <v>69</v>
      </c>
      <c r="N55" s="37" t="e">
        <f t="shared" si="6"/>
        <v>#N/A</v>
      </c>
      <c r="O55" s="37" t="e">
        <f t="shared" si="7"/>
        <v>#N/A</v>
      </c>
      <c r="Q55" s="35">
        <f t="shared" si="16"/>
        <v>53</v>
      </c>
      <c r="R55" s="38" t="e">
        <f t="shared" si="8"/>
        <v>#N/A</v>
      </c>
      <c r="S55" s="39" t="e">
        <f t="shared" si="9"/>
        <v>#N/A</v>
      </c>
    </row>
    <row r="56" spans="2:19" ht="15.75">
      <c r="B56" s="33">
        <f t="shared" si="10"/>
        <v>943</v>
      </c>
      <c r="C56" s="34">
        <f t="shared" si="2"/>
        <v>33</v>
      </c>
      <c r="E56" s="35" t="e">
        <f t="shared" si="13"/>
        <v>#N/A</v>
      </c>
      <c r="F56" s="23"/>
      <c r="G56" s="24"/>
      <c r="H56" s="36">
        <f t="shared" si="3"/>
        <v>0</v>
      </c>
      <c r="J56" s="37" t="e">
        <f t="shared" si="14"/>
        <v>#N/A</v>
      </c>
      <c r="K56" s="37" t="e">
        <f t="shared" si="4"/>
        <v>#N/A</v>
      </c>
      <c r="L56" s="37" t="e">
        <f t="shared" si="5"/>
        <v>#N/A</v>
      </c>
      <c r="M56" s="37">
        <f t="shared" si="11"/>
        <v>69</v>
      </c>
      <c r="N56" s="37" t="e">
        <f t="shared" si="6"/>
        <v>#N/A</v>
      </c>
      <c r="O56" s="37" t="e">
        <f t="shared" si="7"/>
        <v>#N/A</v>
      </c>
      <c r="Q56" s="35">
        <f t="shared" si="16"/>
        <v>54</v>
      </c>
      <c r="R56" s="38" t="e">
        <f t="shared" si="8"/>
        <v>#N/A</v>
      </c>
      <c r="S56" s="39" t="e">
        <f t="shared" si="9"/>
        <v>#N/A</v>
      </c>
    </row>
    <row r="57" spans="2:19" ht="15.75">
      <c r="B57" s="33">
        <f t="shared" si="10"/>
        <v>944</v>
      </c>
      <c r="C57" s="34">
        <f t="shared" si="2"/>
        <v>33</v>
      </c>
      <c r="E57" s="35" t="e">
        <f t="shared" si="13"/>
        <v>#N/A</v>
      </c>
      <c r="F57" s="23"/>
      <c r="G57" s="24"/>
      <c r="H57" s="36">
        <f t="shared" si="3"/>
        <v>0</v>
      </c>
      <c r="J57" s="37" t="e">
        <f t="shared" si="14"/>
        <v>#N/A</v>
      </c>
      <c r="K57" s="37" t="e">
        <f t="shared" si="4"/>
        <v>#N/A</v>
      </c>
      <c r="L57" s="37" t="e">
        <f t="shared" si="5"/>
        <v>#N/A</v>
      </c>
      <c r="M57" s="37">
        <f t="shared" si="11"/>
        <v>69</v>
      </c>
      <c r="N57" s="37" t="e">
        <f t="shared" si="6"/>
        <v>#N/A</v>
      </c>
      <c r="O57" s="37" t="e">
        <f t="shared" si="7"/>
        <v>#N/A</v>
      </c>
      <c r="Q57" s="35">
        <f t="shared" si="16"/>
        <v>55</v>
      </c>
      <c r="R57" s="38" t="e">
        <f t="shared" si="8"/>
        <v>#N/A</v>
      </c>
      <c r="S57" s="39" t="e">
        <f t="shared" si="9"/>
        <v>#N/A</v>
      </c>
    </row>
    <row r="58" spans="2:19" ht="15.75">
      <c r="B58" s="33">
        <f t="shared" si="10"/>
        <v>945</v>
      </c>
      <c r="C58" s="34">
        <f t="shared" si="2"/>
        <v>33</v>
      </c>
      <c r="E58" s="35" t="e">
        <f t="shared" si="13"/>
        <v>#N/A</v>
      </c>
      <c r="F58" s="23"/>
      <c r="G58" s="24"/>
      <c r="H58" s="36">
        <f t="shared" si="3"/>
        <v>0</v>
      </c>
      <c r="J58" s="37" t="e">
        <f t="shared" si="14"/>
        <v>#N/A</v>
      </c>
      <c r="K58" s="37" t="e">
        <f t="shared" si="4"/>
        <v>#N/A</v>
      </c>
      <c r="L58" s="37" t="e">
        <f t="shared" si="5"/>
        <v>#N/A</v>
      </c>
      <c r="M58" s="37">
        <f t="shared" si="11"/>
        <v>69</v>
      </c>
      <c r="N58" s="37" t="e">
        <f t="shared" si="6"/>
        <v>#N/A</v>
      </c>
      <c r="O58" s="37" t="e">
        <f t="shared" si="7"/>
        <v>#N/A</v>
      </c>
      <c r="Q58" s="35">
        <f t="shared" si="16"/>
        <v>56</v>
      </c>
      <c r="R58" s="38" t="e">
        <f t="shared" si="8"/>
        <v>#N/A</v>
      </c>
      <c r="S58" s="39" t="e">
        <f t="shared" si="9"/>
        <v>#N/A</v>
      </c>
    </row>
    <row r="59" spans="2:19" ht="15.75">
      <c r="B59" s="33">
        <f t="shared" si="10"/>
        <v>946</v>
      </c>
      <c r="C59" s="34">
        <f t="shared" si="2"/>
        <v>33</v>
      </c>
      <c r="E59" s="35" t="e">
        <f t="shared" si="13"/>
        <v>#N/A</v>
      </c>
      <c r="F59" s="23"/>
      <c r="G59" s="24"/>
      <c r="H59" s="36">
        <f t="shared" si="3"/>
        <v>0</v>
      </c>
      <c r="J59" s="37" t="e">
        <f t="shared" si="14"/>
        <v>#N/A</v>
      </c>
      <c r="K59" s="37" t="e">
        <f t="shared" si="4"/>
        <v>#N/A</v>
      </c>
      <c r="L59" s="37" t="e">
        <f t="shared" si="5"/>
        <v>#N/A</v>
      </c>
      <c r="M59" s="37">
        <f t="shared" si="11"/>
        <v>69</v>
      </c>
      <c r="N59" s="37" t="e">
        <f t="shared" si="6"/>
        <v>#N/A</v>
      </c>
      <c r="O59" s="37" t="e">
        <f t="shared" si="7"/>
        <v>#N/A</v>
      </c>
      <c r="Q59" s="35">
        <f t="shared" si="16"/>
        <v>57</v>
      </c>
      <c r="R59" s="38" t="e">
        <f t="shared" si="8"/>
        <v>#N/A</v>
      </c>
      <c r="S59" s="39" t="e">
        <f t="shared" si="9"/>
        <v>#N/A</v>
      </c>
    </row>
    <row r="60" spans="2:19" ht="15.75">
      <c r="B60" s="33">
        <f t="shared" si="10"/>
        <v>947</v>
      </c>
      <c r="C60" s="34">
        <f t="shared" si="2"/>
        <v>33</v>
      </c>
      <c r="E60" s="35" t="e">
        <f t="shared" si="13"/>
        <v>#N/A</v>
      </c>
      <c r="F60" s="23"/>
      <c r="G60" s="24"/>
      <c r="H60" s="36">
        <f t="shared" si="3"/>
        <v>0</v>
      </c>
      <c r="J60" s="37" t="e">
        <f t="shared" si="14"/>
        <v>#N/A</v>
      </c>
      <c r="K60" s="37" t="e">
        <f t="shared" si="4"/>
        <v>#N/A</v>
      </c>
      <c r="L60" s="37" t="e">
        <f t="shared" si="5"/>
        <v>#N/A</v>
      </c>
      <c r="M60" s="37">
        <f t="shared" si="11"/>
        <v>69</v>
      </c>
      <c r="N60" s="37" t="e">
        <f t="shared" si="6"/>
        <v>#N/A</v>
      </c>
      <c r="O60" s="37" t="e">
        <f t="shared" si="7"/>
        <v>#N/A</v>
      </c>
      <c r="Q60" s="35">
        <f t="shared" si="16"/>
        <v>58</v>
      </c>
      <c r="R60" s="38" t="e">
        <f t="shared" si="8"/>
        <v>#N/A</v>
      </c>
      <c r="S60" s="39" t="e">
        <f t="shared" si="9"/>
        <v>#N/A</v>
      </c>
    </row>
    <row r="61" spans="2:19" ht="15.75">
      <c r="B61" s="33">
        <f t="shared" si="10"/>
        <v>948</v>
      </c>
      <c r="C61" s="34">
        <f t="shared" si="2"/>
        <v>33</v>
      </c>
      <c r="E61" s="35" t="e">
        <f t="shared" si="13"/>
        <v>#N/A</v>
      </c>
      <c r="F61" s="23"/>
      <c r="G61" s="24"/>
      <c r="H61" s="36">
        <f t="shared" si="3"/>
        <v>0</v>
      </c>
      <c r="J61" s="37" t="e">
        <f t="shared" si="14"/>
        <v>#N/A</v>
      </c>
      <c r="K61" s="37" t="e">
        <f t="shared" si="4"/>
        <v>#N/A</v>
      </c>
      <c r="L61" s="37" t="e">
        <f t="shared" si="5"/>
        <v>#N/A</v>
      </c>
      <c r="M61" s="37">
        <f t="shared" si="11"/>
        <v>69</v>
      </c>
      <c r="N61" s="37" t="e">
        <f t="shared" si="6"/>
        <v>#N/A</v>
      </c>
      <c r="O61" s="37" t="e">
        <f t="shared" si="7"/>
        <v>#N/A</v>
      </c>
      <c r="Q61" s="35">
        <f t="shared" si="16"/>
        <v>59</v>
      </c>
      <c r="R61" s="38" t="e">
        <f t="shared" si="8"/>
        <v>#N/A</v>
      </c>
      <c r="S61" s="39" t="e">
        <f t="shared" si="9"/>
        <v>#N/A</v>
      </c>
    </row>
    <row r="62" spans="2:19" ht="15.75">
      <c r="B62" s="33">
        <f t="shared" si="10"/>
        <v>949</v>
      </c>
      <c r="C62" s="34">
        <f t="shared" si="2"/>
        <v>33</v>
      </c>
      <c r="E62" s="35" t="e">
        <f t="shared" si="13"/>
        <v>#N/A</v>
      </c>
      <c r="F62" s="23"/>
      <c r="G62" s="24"/>
      <c r="H62" s="36">
        <f t="shared" si="3"/>
        <v>0</v>
      </c>
      <c r="J62" s="37" t="e">
        <f t="shared" si="14"/>
        <v>#N/A</v>
      </c>
      <c r="K62" s="37" t="e">
        <f t="shared" si="4"/>
        <v>#N/A</v>
      </c>
      <c r="L62" s="37" t="e">
        <f t="shared" si="5"/>
        <v>#N/A</v>
      </c>
      <c r="M62" s="37">
        <f t="shared" si="11"/>
        <v>69</v>
      </c>
      <c r="N62" s="37" t="e">
        <f t="shared" si="6"/>
        <v>#N/A</v>
      </c>
      <c r="O62" s="37" t="e">
        <f t="shared" si="7"/>
        <v>#N/A</v>
      </c>
      <c r="Q62" s="35">
        <f t="shared" si="16"/>
        <v>60</v>
      </c>
      <c r="R62" s="38" t="e">
        <f t="shared" si="8"/>
        <v>#N/A</v>
      </c>
      <c r="S62" s="39" t="e">
        <f t="shared" si="9"/>
        <v>#N/A</v>
      </c>
    </row>
    <row r="63" spans="2:19" ht="15.75">
      <c r="B63" s="33">
        <f t="shared" si="10"/>
        <v>950</v>
      </c>
      <c r="C63" s="34">
        <f t="shared" si="2"/>
        <v>33</v>
      </c>
      <c r="E63" s="35" t="e">
        <f t="shared" si="13"/>
        <v>#N/A</v>
      </c>
      <c r="F63" s="23"/>
      <c r="G63" s="24"/>
      <c r="H63" s="36">
        <f t="shared" si="3"/>
        <v>0</v>
      </c>
      <c r="J63" s="37" t="e">
        <f t="shared" si="14"/>
        <v>#N/A</v>
      </c>
      <c r="K63" s="37" t="e">
        <f t="shared" si="4"/>
        <v>#N/A</v>
      </c>
      <c r="L63" s="37" t="e">
        <f t="shared" si="5"/>
        <v>#N/A</v>
      </c>
      <c r="M63" s="37">
        <f t="shared" si="11"/>
        <v>69</v>
      </c>
      <c r="N63" s="37" t="e">
        <f t="shared" si="6"/>
        <v>#N/A</v>
      </c>
      <c r="O63" s="37" t="e">
        <f t="shared" si="7"/>
        <v>#N/A</v>
      </c>
      <c r="Q63" s="35">
        <f t="shared" si="16"/>
        <v>61</v>
      </c>
      <c r="R63" s="38" t="e">
        <f t="shared" si="8"/>
        <v>#N/A</v>
      </c>
      <c r="S63" s="39" t="e">
        <f t="shared" si="9"/>
        <v>#N/A</v>
      </c>
    </row>
    <row r="64" spans="2:19" ht="15.75">
      <c r="B64" s="33">
        <f t="shared" si="10"/>
        <v>951</v>
      </c>
      <c r="C64" s="34">
        <f t="shared" si="2"/>
        <v>32</v>
      </c>
      <c r="E64" s="35" t="e">
        <f t="shared" si="13"/>
        <v>#N/A</v>
      </c>
      <c r="F64" s="23"/>
      <c r="G64" s="24"/>
      <c r="H64" s="36">
        <f t="shared" si="3"/>
        <v>0</v>
      </c>
      <c r="J64" s="37" t="e">
        <f t="shared" si="14"/>
        <v>#N/A</v>
      </c>
      <c r="K64" s="37" t="e">
        <f t="shared" si="4"/>
        <v>#N/A</v>
      </c>
      <c r="L64" s="37" t="e">
        <f t="shared" si="5"/>
        <v>#N/A</v>
      </c>
      <c r="M64" s="37">
        <f t="shared" si="11"/>
        <v>69</v>
      </c>
      <c r="N64" s="37" t="e">
        <f t="shared" si="6"/>
        <v>#N/A</v>
      </c>
      <c r="O64" s="37" t="e">
        <f t="shared" si="7"/>
        <v>#N/A</v>
      </c>
      <c r="Q64" s="35">
        <f t="shared" si="16"/>
        <v>62</v>
      </c>
      <c r="R64" s="38" t="e">
        <f t="shared" si="8"/>
        <v>#N/A</v>
      </c>
      <c r="S64" s="39" t="e">
        <f t="shared" si="9"/>
        <v>#N/A</v>
      </c>
    </row>
    <row r="65" spans="2:19" ht="15.75">
      <c r="B65" s="33">
        <f t="shared" si="10"/>
        <v>952</v>
      </c>
      <c r="C65" s="34">
        <f t="shared" si="2"/>
        <v>32</v>
      </c>
      <c r="E65" s="35" t="e">
        <f t="shared" si="13"/>
        <v>#N/A</v>
      </c>
      <c r="F65" s="23"/>
      <c r="G65" s="24"/>
      <c r="H65" s="36">
        <f t="shared" si="3"/>
        <v>0</v>
      </c>
      <c r="J65" s="37" t="e">
        <f t="shared" si="14"/>
        <v>#N/A</v>
      </c>
      <c r="K65" s="37" t="e">
        <f t="shared" si="4"/>
        <v>#N/A</v>
      </c>
      <c r="L65" s="37" t="e">
        <f t="shared" si="5"/>
        <v>#N/A</v>
      </c>
      <c r="M65" s="37">
        <f t="shared" si="11"/>
        <v>69</v>
      </c>
      <c r="N65" s="37" t="e">
        <f t="shared" si="6"/>
        <v>#N/A</v>
      </c>
      <c r="O65" s="37" t="e">
        <f t="shared" si="7"/>
        <v>#N/A</v>
      </c>
      <c r="Q65" s="35">
        <f t="shared" si="16"/>
        <v>63</v>
      </c>
      <c r="R65" s="38" t="e">
        <f t="shared" si="8"/>
        <v>#N/A</v>
      </c>
      <c r="S65" s="39" t="e">
        <f t="shared" si="9"/>
        <v>#N/A</v>
      </c>
    </row>
    <row r="66" spans="2:19" ht="15.75">
      <c r="B66" s="33">
        <f t="shared" si="10"/>
        <v>953</v>
      </c>
      <c r="C66" s="34">
        <f t="shared" si="2"/>
        <v>32</v>
      </c>
      <c r="E66" s="35" t="e">
        <f t="shared" si="13"/>
        <v>#N/A</v>
      </c>
      <c r="F66" s="23"/>
      <c r="G66" s="24"/>
      <c r="H66" s="36">
        <f t="shared" si="3"/>
        <v>0</v>
      </c>
      <c r="J66" s="37" t="e">
        <f t="shared" si="14"/>
        <v>#N/A</v>
      </c>
      <c r="K66" s="37" t="e">
        <f t="shared" si="4"/>
        <v>#N/A</v>
      </c>
      <c r="L66" s="37" t="e">
        <f t="shared" si="5"/>
        <v>#N/A</v>
      </c>
      <c r="M66" s="37">
        <f t="shared" si="11"/>
        <v>69</v>
      </c>
      <c r="N66" s="37" t="e">
        <f t="shared" si="6"/>
        <v>#N/A</v>
      </c>
      <c r="O66" s="37" t="e">
        <f t="shared" si="7"/>
        <v>#N/A</v>
      </c>
      <c r="Q66" s="35">
        <f t="shared" si="16"/>
        <v>64</v>
      </c>
      <c r="R66" s="38" t="e">
        <f t="shared" si="8"/>
        <v>#N/A</v>
      </c>
      <c r="S66" s="39" t="e">
        <f t="shared" si="9"/>
        <v>#N/A</v>
      </c>
    </row>
    <row r="67" spans="2:19" ht="15.75">
      <c r="B67" s="33">
        <f t="shared" si="10"/>
        <v>954</v>
      </c>
      <c r="C67" s="34">
        <f t="shared" si="2"/>
        <v>32</v>
      </c>
      <c r="E67" s="35" t="e">
        <f aca="true" t="shared" si="17" ref="E67:E97">VLOOKUP(G67,$B$3:$C$1500,2,FALSE)</f>
        <v>#N/A</v>
      </c>
      <c r="F67" s="23"/>
      <c r="G67" s="24"/>
      <c r="H67" s="36">
        <f t="shared" si="3"/>
        <v>0</v>
      </c>
      <c r="J67" s="37" t="e">
        <f aca="true" t="shared" si="18" ref="J67:J97">VLOOKUP(G67,$B$3:$C$1500,2,FALSE)</f>
        <v>#N/A</v>
      </c>
      <c r="K67" s="37" t="e">
        <f t="shared" si="4"/>
        <v>#N/A</v>
      </c>
      <c r="L67" s="37" t="e">
        <f t="shared" si="5"/>
        <v>#N/A</v>
      </c>
      <c r="M67" s="37">
        <f t="shared" si="11"/>
        <v>69</v>
      </c>
      <c r="N67" s="37" t="e">
        <f t="shared" si="6"/>
        <v>#N/A</v>
      </c>
      <c r="O67" s="37" t="e">
        <f t="shared" si="7"/>
        <v>#N/A</v>
      </c>
      <c r="Q67" s="35">
        <f t="shared" si="16"/>
        <v>65</v>
      </c>
      <c r="R67" s="38" t="e">
        <f t="shared" si="8"/>
        <v>#N/A</v>
      </c>
      <c r="S67" s="39" t="e">
        <f t="shared" si="9"/>
        <v>#N/A</v>
      </c>
    </row>
    <row r="68" spans="2:19" ht="15.75">
      <c r="B68" s="33">
        <f t="shared" si="10"/>
        <v>955</v>
      </c>
      <c r="C68" s="34">
        <f aca="true" t="shared" si="19" ref="C68:C131">Race-INT(Race*B68/RefPY+0.5)+1</f>
        <v>32</v>
      </c>
      <c r="E68" s="35" t="e">
        <f t="shared" si="17"/>
        <v>#N/A</v>
      </c>
      <c r="F68" s="23"/>
      <c r="G68" s="24"/>
      <c r="H68" s="36">
        <f aca="true" t="shared" si="20" ref="H68:H97">IF((G68&lt;=RefPY),F68,"X")</f>
        <v>0</v>
      </c>
      <c r="J68" s="37" t="e">
        <f t="shared" si="18"/>
        <v>#N/A</v>
      </c>
      <c r="K68" s="37" t="e">
        <f aca="true" t="shared" si="21" ref="K68:K82">J68&amp;"-"&amp;L68</f>
        <v>#N/A</v>
      </c>
      <c r="L68" s="37" t="e">
        <f aca="true" t="shared" si="22" ref="L68:L82">IF(J68=J67,L67+1,1)</f>
        <v>#N/A</v>
      </c>
      <c r="M68" s="37">
        <f aca="true" t="shared" si="23" ref="M68:M97">COUNTIF($J$3:$J$97,J68)</f>
        <v>69</v>
      </c>
      <c r="N68" s="37" t="e">
        <f aca="true" t="shared" si="24" ref="N68:N82">J68&amp;"-"&amp;M68</f>
        <v>#N/A</v>
      </c>
      <c r="O68" s="37" t="e">
        <f aca="true" t="shared" si="25" ref="O68:O97">IF((J68=J67)*AND(O67&lt;&gt;"X"),O67&amp;",  "&amp;H68,H68)</f>
        <v>#N/A</v>
      </c>
      <c r="Q68" s="35">
        <f t="shared" si="16"/>
        <v>66</v>
      </c>
      <c r="R68" s="38" t="e">
        <f aca="true" t="shared" si="26" ref="R68:R128">VLOOKUP(Q68,$J$3:$N$97,5,FALSE)</f>
        <v>#N/A</v>
      </c>
      <c r="S68" s="39" t="e">
        <f aca="true" t="shared" si="27" ref="S68:S131">VLOOKUP(R68,$K$3:$O$97,5,FALSE)</f>
        <v>#N/A</v>
      </c>
    </row>
    <row r="69" spans="2:19" ht="15.75">
      <c r="B69" s="33">
        <f aca="true" t="shared" si="28" ref="B69:B132">B68+1</f>
        <v>956</v>
      </c>
      <c r="C69" s="34">
        <f t="shared" si="19"/>
        <v>32</v>
      </c>
      <c r="E69" s="35" t="e">
        <f t="shared" si="17"/>
        <v>#N/A</v>
      </c>
      <c r="F69" s="23"/>
      <c r="G69" s="24"/>
      <c r="H69" s="36">
        <f t="shared" si="20"/>
        <v>0</v>
      </c>
      <c r="J69" s="37" t="e">
        <f t="shared" si="18"/>
        <v>#N/A</v>
      </c>
      <c r="K69" s="37" t="e">
        <f t="shared" si="21"/>
        <v>#N/A</v>
      </c>
      <c r="L69" s="37" t="e">
        <f t="shared" si="22"/>
        <v>#N/A</v>
      </c>
      <c r="M69" s="37">
        <f t="shared" si="23"/>
        <v>69</v>
      </c>
      <c r="N69" s="37" t="e">
        <f t="shared" si="24"/>
        <v>#N/A</v>
      </c>
      <c r="O69" s="37" t="e">
        <f t="shared" si="25"/>
        <v>#N/A</v>
      </c>
      <c r="Q69" s="35">
        <f t="shared" si="16"/>
        <v>67</v>
      </c>
      <c r="R69" s="38" t="e">
        <f t="shared" si="26"/>
        <v>#N/A</v>
      </c>
      <c r="S69" s="39" t="e">
        <f t="shared" si="27"/>
        <v>#N/A</v>
      </c>
    </row>
    <row r="70" spans="2:19" ht="15.75">
      <c r="B70" s="33">
        <f t="shared" si="28"/>
        <v>957</v>
      </c>
      <c r="C70" s="34">
        <f t="shared" si="19"/>
        <v>32</v>
      </c>
      <c r="E70" s="35" t="e">
        <f t="shared" si="17"/>
        <v>#N/A</v>
      </c>
      <c r="F70" s="23"/>
      <c r="G70" s="24"/>
      <c r="H70" s="36">
        <f t="shared" si="20"/>
        <v>0</v>
      </c>
      <c r="J70" s="37" t="e">
        <f t="shared" si="18"/>
        <v>#N/A</v>
      </c>
      <c r="K70" s="37" t="e">
        <f t="shared" si="21"/>
        <v>#N/A</v>
      </c>
      <c r="L70" s="37" t="e">
        <f t="shared" si="22"/>
        <v>#N/A</v>
      </c>
      <c r="M70" s="37">
        <f t="shared" si="23"/>
        <v>69</v>
      </c>
      <c r="N70" s="37" t="e">
        <f t="shared" si="24"/>
        <v>#N/A</v>
      </c>
      <c r="O70" s="37" t="e">
        <f t="shared" si="25"/>
        <v>#N/A</v>
      </c>
      <c r="Q70" s="35">
        <f t="shared" si="16"/>
        <v>68</v>
      </c>
      <c r="R70" s="38" t="e">
        <f t="shared" si="26"/>
        <v>#N/A</v>
      </c>
      <c r="S70" s="39" t="e">
        <f t="shared" si="27"/>
        <v>#N/A</v>
      </c>
    </row>
    <row r="71" spans="2:19" ht="15.75">
      <c r="B71" s="33">
        <f t="shared" si="28"/>
        <v>958</v>
      </c>
      <c r="C71" s="34">
        <f t="shared" si="19"/>
        <v>32</v>
      </c>
      <c r="E71" s="35" t="e">
        <f t="shared" si="17"/>
        <v>#N/A</v>
      </c>
      <c r="F71" s="23"/>
      <c r="G71" s="24"/>
      <c r="H71" s="36">
        <f t="shared" si="20"/>
        <v>0</v>
      </c>
      <c r="J71" s="37" t="e">
        <f t="shared" si="18"/>
        <v>#N/A</v>
      </c>
      <c r="K71" s="37" t="e">
        <f t="shared" si="21"/>
        <v>#N/A</v>
      </c>
      <c r="L71" s="37" t="e">
        <f t="shared" si="22"/>
        <v>#N/A</v>
      </c>
      <c r="M71" s="37">
        <f t="shared" si="23"/>
        <v>69</v>
      </c>
      <c r="N71" s="37" t="e">
        <f t="shared" si="24"/>
        <v>#N/A</v>
      </c>
      <c r="O71" s="37" t="e">
        <f t="shared" si="25"/>
        <v>#N/A</v>
      </c>
      <c r="Q71" s="35">
        <f t="shared" si="16"/>
        <v>69</v>
      </c>
      <c r="R71" s="38" t="e">
        <f t="shared" si="26"/>
        <v>#N/A</v>
      </c>
      <c r="S71" s="39" t="e">
        <f t="shared" si="27"/>
        <v>#N/A</v>
      </c>
    </row>
    <row r="72" spans="2:19" ht="15.75">
      <c r="B72" s="33">
        <f t="shared" si="28"/>
        <v>959</v>
      </c>
      <c r="C72" s="34">
        <f t="shared" si="19"/>
        <v>32</v>
      </c>
      <c r="E72" s="35" t="e">
        <f t="shared" si="17"/>
        <v>#N/A</v>
      </c>
      <c r="F72" s="23"/>
      <c r="G72" s="24"/>
      <c r="H72" s="36">
        <f t="shared" si="20"/>
        <v>0</v>
      </c>
      <c r="J72" s="37" t="e">
        <f t="shared" si="18"/>
        <v>#N/A</v>
      </c>
      <c r="K72" s="37" t="e">
        <f t="shared" si="21"/>
        <v>#N/A</v>
      </c>
      <c r="L72" s="37" t="e">
        <f t="shared" si="22"/>
        <v>#N/A</v>
      </c>
      <c r="M72" s="37">
        <f t="shared" si="23"/>
        <v>69</v>
      </c>
      <c r="N72" s="37" t="e">
        <f t="shared" si="24"/>
        <v>#N/A</v>
      </c>
      <c r="O72" s="37" t="e">
        <f t="shared" si="25"/>
        <v>#N/A</v>
      </c>
      <c r="Q72" s="35">
        <f t="shared" si="16"/>
        <v>70</v>
      </c>
      <c r="R72" s="38" t="e">
        <f t="shared" si="26"/>
        <v>#N/A</v>
      </c>
      <c r="S72" s="39" t="e">
        <f t="shared" si="27"/>
        <v>#N/A</v>
      </c>
    </row>
    <row r="73" spans="2:19" ht="15.75">
      <c r="B73" s="33">
        <f t="shared" si="28"/>
        <v>960</v>
      </c>
      <c r="C73" s="34">
        <f t="shared" si="19"/>
        <v>32</v>
      </c>
      <c r="E73" s="35" t="e">
        <f t="shared" si="17"/>
        <v>#N/A</v>
      </c>
      <c r="F73" s="23"/>
      <c r="G73" s="24"/>
      <c r="H73" s="36">
        <f t="shared" si="20"/>
        <v>0</v>
      </c>
      <c r="J73" s="37" t="e">
        <f t="shared" si="18"/>
        <v>#N/A</v>
      </c>
      <c r="K73" s="37" t="e">
        <f t="shared" si="21"/>
        <v>#N/A</v>
      </c>
      <c r="L73" s="37" t="e">
        <f t="shared" si="22"/>
        <v>#N/A</v>
      </c>
      <c r="M73" s="37">
        <f t="shared" si="23"/>
        <v>69</v>
      </c>
      <c r="N73" s="37" t="e">
        <f t="shared" si="24"/>
        <v>#N/A</v>
      </c>
      <c r="O73" s="37" t="e">
        <f t="shared" si="25"/>
        <v>#N/A</v>
      </c>
      <c r="Q73" s="35">
        <f t="shared" si="16"/>
        <v>71</v>
      </c>
      <c r="R73" s="38" t="e">
        <f t="shared" si="26"/>
        <v>#N/A</v>
      </c>
      <c r="S73" s="39" t="e">
        <f t="shared" si="27"/>
        <v>#N/A</v>
      </c>
    </row>
    <row r="74" spans="2:19" ht="15.75">
      <c r="B74" s="33">
        <f t="shared" si="28"/>
        <v>961</v>
      </c>
      <c r="C74" s="34">
        <f t="shared" si="19"/>
        <v>32</v>
      </c>
      <c r="E74" s="35" t="e">
        <f t="shared" si="17"/>
        <v>#N/A</v>
      </c>
      <c r="F74" s="23"/>
      <c r="G74" s="24"/>
      <c r="H74" s="36">
        <f t="shared" si="20"/>
        <v>0</v>
      </c>
      <c r="J74" s="37" t="e">
        <f t="shared" si="18"/>
        <v>#N/A</v>
      </c>
      <c r="K74" s="37" t="e">
        <f>J74&amp;"-"&amp;L74</f>
        <v>#N/A</v>
      </c>
      <c r="L74" s="37" t="e">
        <f t="shared" si="22"/>
        <v>#N/A</v>
      </c>
      <c r="M74" s="37">
        <f t="shared" si="23"/>
        <v>69</v>
      </c>
      <c r="N74" s="37" t="e">
        <f t="shared" si="24"/>
        <v>#N/A</v>
      </c>
      <c r="O74" s="37" t="e">
        <f t="shared" si="25"/>
        <v>#N/A</v>
      </c>
      <c r="Q74" s="35">
        <f t="shared" si="16"/>
        <v>72</v>
      </c>
      <c r="R74" s="38" t="e">
        <f t="shared" si="26"/>
        <v>#N/A</v>
      </c>
      <c r="S74" s="39" t="e">
        <f t="shared" si="27"/>
        <v>#N/A</v>
      </c>
    </row>
    <row r="75" spans="2:19" ht="15.75">
      <c r="B75" s="33">
        <f t="shared" si="28"/>
        <v>962</v>
      </c>
      <c r="C75" s="34">
        <f t="shared" si="19"/>
        <v>32</v>
      </c>
      <c r="E75" s="35" t="e">
        <f t="shared" si="17"/>
        <v>#N/A</v>
      </c>
      <c r="F75" s="23"/>
      <c r="G75" s="24"/>
      <c r="H75" s="36">
        <f t="shared" si="20"/>
        <v>0</v>
      </c>
      <c r="J75" s="37" t="e">
        <f t="shared" si="18"/>
        <v>#N/A</v>
      </c>
      <c r="K75" s="37" t="e">
        <f t="shared" si="21"/>
        <v>#N/A</v>
      </c>
      <c r="L75" s="37" t="e">
        <f t="shared" si="22"/>
        <v>#N/A</v>
      </c>
      <c r="M75" s="37">
        <f t="shared" si="23"/>
        <v>69</v>
      </c>
      <c r="N75" s="37" t="e">
        <f t="shared" si="24"/>
        <v>#N/A</v>
      </c>
      <c r="O75" s="37" t="e">
        <f t="shared" si="25"/>
        <v>#N/A</v>
      </c>
      <c r="Q75" s="35">
        <f t="shared" si="16"/>
        <v>73</v>
      </c>
      <c r="R75" s="38" t="e">
        <f t="shared" si="26"/>
        <v>#N/A</v>
      </c>
      <c r="S75" s="39" t="e">
        <f t="shared" si="27"/>
        <v>#N/A</v>
      </c>
    </row>
    <row r="76" spans="2:19" ht="15.75">
      <c r="B76" s="33">
        <f t="shared" si="28"/>
        <v>963</v>
      </c>
      <c r="C76" s="34">
        <f t="shared" si="19"/>
        <v>32</v>
      </c>
      <c r="E76" s="35" t="e">
        <f t="shared" si="17"/>
        <v>#N/A</v>
      </c>
      <c r="F76" s="23"/>
      <c r="G76" s="24"/>
      <c r="H76" s="36">
        <f t="shared" si="20"/>
        <v>0</v>
      </c>
      <c r="J76" s="37" t="e">
        <f t="shared" si="18"/>
        <v>#N/A</v>
      </c>
      <c r="K76" s="37" t="e">
        <f t="shared" si="21"/>
        <v>#N/A</v>
      </c>
      <c r="L76" s="37" t="e">
        <f t="shared" si="22"/>
        <v>#N/A</v>
      </c>
      <c r="M76" s="37">
        <f t="shared" si="23"/>
        <v>69</v>
      </c>
      <c r="N76" s="37" t="e">
        <f t="shared" si="24"/>
        <v>#N/A</v>
      </c>
      <c r="O76" s="37" t="e">
        <f t="shared" si="25"/>
        <v>#N/A</v>
      </c>
      <c r="Q76" s="35">
        <f t="shared" si="16"/>
        <v>74</v>
      </c>
      <c r="R76" s="38" t="e">
        <f t="shared" si="26"/>
        <v>#N/A</v>
      </c>
      <c r="S76" s="39" t="e">
        <f t="shared" si="27"/>
        <v>#N/A</v>
      </c>
    </row>
    <row r="77" spans="2:19" ht="15.75">
      <c r="B77" s="33">
        <f t="shared" si="28"/>
        <v>964</v>
      </c>
      <c r="C77" s="34">
        <f t="shared" si="19"/>
        <v>32</v>
      </c>
      <c r="E77" s="35" t="e">
        <f t="shared" si="17"/>
        <v>#N/A</v>
      </c>
      <c r="F77" s="23"/>
      <c r="G77" s="24"/>
      <c r="H77" s="36">
        <f t="shared" si="20"/>
        <v>0</v>
      </c>
      <c r="J77" s="37" t="e">
        <f t="shared" si="18"/>
        <v>#N/A</v>
      </c>
      <c r="K77" s="37" t="e">
        <f t="shared" si="21"/>
        <v>#N/A</v>
      </c>
      <c r="L77" s="37" t="e">
        <f t="shared" si="22"/>
        <v>#N/A</v>
      </c>
      <c r="M77" s="37">
        <f t="shared" si="23"/>
        <v>69</v>
      </c>
      <c r="N77" s="37" t="e">
        <f t="shared" si="24"/>
        <v>#N/A</v>
      </c>
      <c r="O77" s="37" t="e">
        <f t="shared" si="25"/>
        <v>#N/A</v>
      </c>
      <c r="Q77" s="35">
        <f t="shared" si="16"/>
        <v>75</v>
      </c>
      <c r="R77" s="38" t="e">
        <f t="shared" si="26"/>
        <v>#N/A</v>
      </c>
      <c r="S77" s="39" t="e">
        <f t="shared" si="27"/>
        <v>#N/A</v>
      </c>
    </row>
    <row r="78" spans="2:19" ht="15.75">
      <c r="B78" s="33">
        <f t="shared" si="28"/>
        <v>965</v>
      </c>
      <c r="C78" s="34">
        <f t="shared" si="19"/>
        <v>31</v>
      </c>
      <c r="E78" s="35" t="e">
        <f t="shared" si="17"/>
        <v>#N/A</v>
      </c>
      <c r="F78" s="23"/>
      <c r="G78" s="24"/>
      <c r="H78" s="36">
        <f t="shared" si="20"/>
        <v>0</v>
      </c>
      <c r="J78" s="37" t="e">
        <f t="shared" si="18"/>
        <v>#N/A</v>
      </c>
      <c r="K78" s="37" t="e">
        <f t="shared" si="21"/>
        <v>#N/A</v>
      </c>
      <c r="L78" s="37" t="e">
        <f t="shared" si="22"/>
        <v>#N/A</v>
      </c>
      <c r="M78" s="37">
        <f t="shared" si="23"/>
        <v>69</v>
      </c>
      <c r="N78" s="37" t="e">
        <f t="shared" si="24"/>
        <v>#N/A</v>
      </c>
      <c r="O78" s="37" t="e">
        <f t="shared" si="25"/>
        <v>#N/A</v>
      </c>
      <c r="Q78" s="35">
        <f t="shared" si="16"/>
        <v>76</v>
      </c>
      <c r="R78" s="38" t="e">
        <f t="shared" si="26"/>
        <v>#N/A</v>
      </c>
      <c r="S78" s="39" t="e">
        <f t="shared" si="27"/>
        <v>#N/A</v>
      </c>
    </row>
    <row r="79" spans="2:19" ht="15.75">
      <c r="B79" s="33">
        <f t="shared" si="28"/>
        <v>966</v>
      </c>
      <c r="C79" s="34">
        <f t="shared" si="19"/>
        <v>31</v>
      </c>
      <c r="E79" s="35" t="e">
        <f t="shared" si="17"/>
        <v>#N/A</v>
      </c>
      <c r="F79" s="23"/>
      <c r="G79" s="24"/>
      <c r="H79" s="36">
        <f t="shared" si="20"/>
        <v>0</v>
      </c>
      <c r="J79" s="37" t="e">
        <f t="shared" si="18"/>
        <v>#N/A</v>
      </c>
      <c r="K79" s="37" t="e">
        <f t="shared" si="21"/>
        <v>#N/A</v>
      </c>
      <c r="L79" s="37" t="e">
        <f t="shared" si="22"/>
        <v>#N/A</v>
      </c>
      <c r="M79" s="37">
        <f t="shared" si="23"/>
        <v>69</v>
      </c>
      <c r="N79" s="37" t="e">
        <f t="shared" si="24"/>
        <v>#N/A</v>
      </c>
      <c r="O79" s="37" t="e">
        <f t="shared" si="25"/>
        <v>#N/A</v>
      </c>
      <c r="Q79" s="35">
        <f t="shared" si="16"/>
        <v>77</v>
      </c>
      <c r="R79" s="38" t="e">
        <f t="shared" si="26"/>
        <v>#N/A</v>
      </c>
      <c r="S79" s="39" t="e">
        <f t="shared" si="27"/>
        <v>#N/A</v>
      </c>
    </row>
    <row r="80" spans="2:19" ht="15.75">
      <c r="B80" s="33">
        <f t="shared" si="28"/>
        <v>967</v>
      </c>
      <c r="C80" s="34">
        <f t="shared" si="19"/>
        <v>31</v>
      </c>
      <c r="E80" s="35" t="e">
        <f t="shared" si="17"/>
        <v>#N/A</v>
      </c>
      <c r="F80" s="23"/>
      <c r="G80" s="24"/>
      <c r="H80" s="36">
        <f t="shared" si="20"/>
        <v>0</v>
      </c>
      <c r="J80" s="37" t="e">
        <f t="shared" si="18"/>
        <v>#N/A</v>
      </c>
      <c r="K80" s="37" t="e">
        <f t="shared" si="21"/>
        <v>#N/A</v>
      </c>
      <c r="L80" s="37" t="e">
        <f t="shared" si="22"/>
        <v>#N/A</v>
      </c>
      <c r="M80" s="37">
        <f t="shared" si="23"/>
        <v>69</v>
      </c>
      <c r="N80" s="37" t="e">
        <f t="shared" si="24"/>
        <v>#N/A</v>
      </c>
      <c r="O80" s="37" t="e">
        <f t="shared" si="25"/>
        <v>#N/A</v>
      </c>
      <c r="Q80" s="35">
        <f t="shared" si="16"/>
        <v>78</v>
      </c>
      <c r="R80" s="38" t="e">
        <f t="shared" si="26"/>
        <v>#N/A</v>
      </c>
      <c r="S80" s="39" t="e">
        <f t="shared" si="27"/>
        <v>#N/A</v>
      </c>
    </row>
    <row r="81" spans="2:19" ht="15.75">
      <c r="B81" s="33">
        <f t="shared" si="28"/>
        <v>968</v>
      </c>
      <c r="C81" s="34">
        <f t="shared" si="19"/>
        <v>31</v>
      </c>
      <c r="E81" s="35" t="e">
        <f t="shared" si="17"/>
        <v>#N/A</v>
      </c>
      <c r="F81" s="23"/>
      <c r="G81" s="24"/>
      <c r="H81" s="36">
        <f t="shared" si="20"/>
        <v>0</v>
      </c>
      <c r="J81" s="37" t="e">
        <f t="shared" si="18"/>
        <v>#N/A</v>
      </c>
      <c r="K81" s="37" t="e">
        <f t="shared" si="21"/>
        <v>#N/A</v>
      </c>
      <c r="L81" s="37" t="e">
        <f t="shared" si="22"/>
        <v>#N/A</v>
      </c>
      <c r="M81" s="37">
        <f t="shared" si="23"/>
        <v>69</v>
      </c>
      <c r="N81" s="37" t="e">
        <f t="shared" si="24"/>
        <v>#N/A</v>
      </c>
      <c r="O81" s="37" t="e">
        <f t="shared" si="25"/>
        <v>#N/A</v>
      </c>
      <c r="Q81" s="35">
        <f t="shared" si="16"/>
        <v>79</v>
      </c>
      <c r="R81" s="38" t="e">
        <f t="shared" si="26"/>
        <v>#N/A</v>
      </c>
      <c r="S81" s="39" t="e">
        <f t="shared" si="27"/>
        <v>#N/A</v>
      </c>
    </row>
    <row r="82" spans="2:19" ht="15.75">
      <c r="B82" s="33">
        <f t="shared" si="28"/>
        <v>969</v>
      </c>
      <c r="C82" s="34">
        <f t="shared" si="19"/>
        <v>31</v>
      </c>
      <c r="E82" s="35" t="e">
        <f t="shared" si="17"/>
        <v>#N/A</v>
      </c>
      <c r="F82" s="23"/>
      <c r="G82" s="24"/>
      <c r="H82" s="36">
        <f t="shared" si="20"/>
        <v>0</v>
      </c>
      <c r="J82" s="37" t="e">
        <f t="shared" si="18"/>
        <v>#N/A</v>
      </c>
      <c r="K82" s="37" t="e">
        <f t="shared" si="21"/>
        <v>#N/A</v>
      </c>
      <c r="L82" s="37" t="e">
        <f t="shared" si="22"/>
        <v>#N/A</v>
      </c>
      <c r="M82" s="37">
        <f t="shared" si="23"/>
        <v>69</v>
      </c>
      <c r="N82" s="37" t="e">
        <f t="shared" si="24"/>
        <v>#N/A</v>
      </c>
      <c r="O82" s="37" t="e">
        <f t="shared" si="25"/>
        <v>#N/A</v>
      </c>
      <c r="Q82" s="35">
        <f t="shared" si="16"/>
        <v>80</v>
      </c>
      <c r="R82" s="38" t="e">
        <f t="shared" si="26"/>
        <v>#N/A</v>
      </c>
      <c r="S82" s="39" t="e">
        <f t="shared" si="27"/>
        <v>#N/A</v>
      </c>
    </row>
    <row r="83" spans="2:19" ht="15.75">
      <c r="B83" s="33">
        <f t="shared" si="28"/>
        <v>970</v>
      </c>
      <c r="C83" s="34">
        <f t="shared" si="19"/>
        <v>31</v>
      </c>
      <c r="E83" s="35" t="e">
        <f t="shared" si="17"/>
        <v>#N/A</v>
      </c>
      <c r="F83" s="23"/>
      <c r="G83" s="24"/>
      <c r="H83" s="36">
        <f t="shared" si="20"/>
        <v>0</v>
      </c>
      <c r="J83" s="37" t="e">
        <f t="shared" si="18"/>
        <v>#N/A</v>
      </c>
      <c r="K83" s="37" t="e">
        <f aca="true" t="shared" si="29" ref="K83:K97">J83&amp;"-"&amp;L83</f>
        <v>#N/A</v>
      </c>
      <c r="L83" s="37" t="e">
        <f aca="true" t="shared" si="30" ref="L83:L97">IF(J83=J82,L82+1,1)</f>
        <v>#N/A</v>
      </c>
      <c r="M83" s="37">
        <f t="shared" si="23"/>
        <v>69</v>
      </c>
      <c r="N83" s="37" t="e">
        <f aca="true" t="shared" si="31" ref="N83:N97">J83&amp;"-"&amp;M83</f>
        <v>#N/A</v>
      </c>
      <c r="O83" s="37" t="e">
        <f t="shared" si="25"/>
        <v>#N/A</v>
      </c>
      <c r="Q83" s="35">
        <f t="shared" si="16"/>
        <v>81</v>
      </c>
      <c r="R83" s="38" t="e">
        <f t="shared" si="26"/>
        <v>#N/A</v>
      </c>
      <c r="S83" s="39" t="e">
        <f t="shared" si="27"/>
        <v>#N/A</v>
      </c>
    </row>
    <row r="84" spans="2:19" ht="15.75">
      <c r="B84" s="33">
        <f t="shared" si="28"/>
        <v>971</v>
      </c>
      <c r="C84" s="34">
        <f t="shared" si="19"/>
        <v>31</v>
      </c>
      <c r="E84" s="35" t="e">
        <f t="shared" si="17"/>
        <v>#N/A</v>
      </c>
      <c r="F84" s="23"/>
      <c r="G84" s="24"/>
      <c r="H84" s="36">
        <f t="shared" si="20"/>
        <v>0</v>
      </c>
      <c r="J84" s="37" t="e">
        <f t="shared" si="18"/>
        <v>#N/A</v>
      </c>
      <c r="K84" s="37" t="e">
        <f t="shared" si="29"/>
        <v>#N/A</v>
      </c>
      <c r="L84" s="37" t="e">
        <f t="shared" si="30"/>
        <v>#N/A</v>
      </c>
      <c r="M84" s="37">
        <f t="shared" si="23"/>
        <v>69</v>
      </c>
      <c r="N84" s="37" t="e">
        <f t="shared" si="31"/>
        <v>#N/A</v>
      </c>
      <c r="O84" s="37" t="e">
        <f t="shared" si="25"/>
        <v>#N/A</v>
      </c>
      <c r="Q84" s="35">
        <f t="shared" si="16"/>
        <v>82</v>
      </c>
      <c r="R84" s="38" t="e">
        <f t="shared" si="26"/>
        <v>#N/A</v>
      </c>
      <c r="S84" s="39" t="e">
        <f t="shared" si="27"/>
        <v>#N/A</v>
      </c>
    </row>
    <row r="85" spans="2:19" ht="15.75">
      <c r="B85" s="33">
        <f t="shared" si="28"/>
        <v>972</v>
      </c>
      <c r="C85" s="34">
        <f t="shared" si="19"/>
        <v>31</v>
      </c>
      <c r="E85" s="35" t="e">
        <f t="shared" si="17"/>
        <v>#N/A</v>
      </c>
      <c r="F85" s="23"/>
      <c r="G85" s="24"/>
      <c r="H85" s="36">
        <f t="shared" si="20"/>
        <v>0</v>
      </c>
      <c r="J85" s="37" t="e">
        <f t="shared" si="18"/>
        <v>#N/A</v>
      </c>
      <c r="K85" s="37" t="e">
        <f t="shared" si="29"/>
        <v>#N/A</v>
      </c>
      <c r="L85" s="37" t="e">
        <f t="shared" si="30"/>
        <v>#N/A</v>
      </c>
      <c r="M85" s="37">
        <f t="shared" si="23"/>
        <v>69</v>
      </c>
      <c r="N85" s="37" t="e">
        <f t="shared" si="31"/>
        <v>#N/A</v>
      </c>
      <c r="O85" s="37" t="e">
        <f t="shared" si="25"/>
        <v>#N/A</v>
      </c>
      <c r="Q85" s="35">
        <f t="shared" si="16"/>
        <v>83</v>
      </c>
      <c r="R85" s="38" t="e">
        <f t="shared" si="26"/>
        <v>#N/A</v>
      </c>
      <c r="S85" s="39" t="e">
        <f t="shared" si="27"/>
        <v>#N/A</v>
      </c>
    </row>
    <row r="86" spans="2:19" ht="15.75">
      <c r="B86" s="33">
        <f t="shared" si="28"/>
        <v>973</v>
      </c>
      <c r="C86" s="34">
        <f t="shared" si="19"/>
        <v>31</v>
      </c>
      <c r="E86" s="35" t="e">
        <f t="shared" si="17"/>
        <v>#N/A</v>
      </c>
      <c r="F86" s="23"/>
      <c r="G86" s="24"/>
      <c r="H86" s="36">
        <f t="shared" si="20"/>
        <v>0</v>
      </c>
      <c r="J86" s="37" t="e">
        <f t="shared" si="18"/>
        <v>#N/A</v>
      </c>
      <c r="K86" s="37" t="e">
        <f t="shared" si="29"/>
        <v>#N/A</v>
      </c>
      <c r="L86" s="37" t="e">
        <f t="shared" si="30"/>
        <v>#N/A</v>
      </c>
      <c r="M86" s="37">
        <f t="shared" si="23"/>
        <v>69</v>
      </c>
      <c r="N86" s="37" t="e">
        <f t="shared" si="31"/>
        <v>#N/A</v>
      </c>
      <c r="O86" s="37" t="e">
        <f t="shared" si="25"/>
        <v>#N/A</v>
      </c>
      <c r="Q86" s="35">
        <f t="shared" si="16"/>
        <v>84</v>
      </c>
      <c r="R86" s="38" t="e">
        <f t="shared" si="26"/>
        <v>#N/A</v>
      </c>
      <c r="S86" s="39" t="e">
        <f t="shared" si="27"/>
        <v>#N/A</v>
      </c>
    </row>
    <row r="87" spans="2:19" ht="15.75">
      <c r="B87" s="33">
        <f t="shared" si="28"/>
        <v>974</v>
      </c>
      <c r="C87" s="34">
        <f t="shared" si="19"/>
        <v>31</v>
      </c>
      <c r="E87" s="35" t="e">
        <f t="shared" si="17"/>
        <v>#N/A</v>
      </c>
      <c r="F87" s="23"/>
      <c r="G87" s="24"/>
      <c r="H87" s="36">
        <f t="shared" si="20"/>
        <v>0</v>
      </c>
      <c r="J87" s="37" t="e">
        <f t="shared" si="18"/>
        <v>#N/A</v>
      </c>
      <c r="K87" s="37" t="e">
        <f t="shared" si="29"/>
        <v>#N/A</v>
      </c>
      <c r="L87" s="37" t="e">
        <f t="shared" si="30"/>
        <v>#N/A</v>
      </c>
      <c r="M87" s="37">
        <f t="shared" si="23"/>
        <v>69</v>
      </c>
      <c r="N87" s="37" t="e">
        <f t="shared" si="31"/>
        <v>#N/A</v>
      </c>
      <c r="O87" s="37" t="e">
        <f t="shared" si="25"/>
        <v>#N/A</v>
      </c>
      <c r="Q87" s="35">
        <f t="shared" si="16"/>
        <v>85</v>
      </c>
      <c r="R87" s="38" t="e">
        <f t="shared" si="26"/>
        <v>#N/A</v>
      </c>
      <c r="S87" s="39" t="e">
        <f t="shared" si="27"/>
        <v>#N/A</v>
      </c>
    </row>
    <row r="88" spans="2:19" ht="15.75">
      <c r="B88" s="33">
        <f t="shared" si="28"/>
        <v>975</v>
      </c>
      <c r="C88" s="34">
        <f t="shared" si="19"/>
        <v>31</v>
      </c>
      <c r="E88" s="35" t="e">
        <f t="shared" si="17"/>
        <v>#N/A</v>
      </c>
      <c r="F88" s="23"/>
      <c r="G88" s="24"/>
      <c r="H88" s="36">
        <f t="shared" si="20"/>
        <v>0</v>
      </c>
      <c r="J88" s="37" t="e">
        <f t="shared" si="18"/>
        <v>#N/A</v>
      </c>
      <c r="K88" s="37" t="e">
        <f t="shared" si="29"/>
        <v>#N/A</v>
      </c>
      <c r="L88" s="37" t="e">
        <f t="shared" si="30"/>
        <v>#N/A</v>
      </c>
      <c r="M88" s="37">
        <f t="shared" si="23"/>
        <v>69</v>
      </c>
      <c r="N88" s="37" t="e">
        <f t="shared" si="31"/>
        <v>#N/A</v>
      </c>
      <c r="O88" s="37" t="e">
        <f t="shared" si="25"/>
        <v>#N/A</v>
      </c>
      <c r="Q88" s="35">
        <f t="shared" si="16"/>
        <v>86</v>
      </c>
      <c r="R88" s="38" t="e">
        <f t="shared" si="26"/>
        <v>#N/A</v>
      </c>
      <c r="S88" s="39" t="e">
        <f t="shared" si="27"/>
        <v>#N/A</v>
      </c>
    </row>
    <row r="89" spans="2:19" ht="15.75">
      <c r="B89" s="33">
        <f t="shared" si="28"/>
        <v>976</v>
      </c>
      <c r="C89" s="34">
        <f t="shared" si="19"/>
        <v>31</v>
      </c>
      <c r="E89" s="35" t="e">
        <f t="shared" si="17"/>
        <v>#N/A</v>
      </c>
      <c r="F89" s="23"/>
      <c r="G89" s="24"/>
      <c r="H89" s="36">
        <f t="shared" si="20"/>
        <v>0</v>
      </c>
      <c r="J89" s="37" t="e">
        <f t="shared" si="18"/>
        <v>#N/A</v>
      </c>
      <c r="K89" s="37" t="e">
        <f t="shared" si="29"/>
        <v>#N/A</v>
      </c>
      <c r="L89" s="37" t="e">
        <f t="shared" si="30"/>
        <v>#N/A</v>
      </c>
      <c r="M89" s="37">
        <f t="shared" si="23"/>
        <v>69</v>
      </c>
      <c r="N89" s="37" t="e">
        <f t="shared" si="31"/>
        <v>#N/A</v>
      </c>
      <c r="O89" s="37" t="e">
        <f t="shared" si="25"/>
        <v>#N/A</v>
      </c>
      <c r="Q89" s="35">
        <f t="shared" si="16"/>
        <v>87</v>
      </c>
      <c r="R89" s="38" t="e">
        <f t="shared" si="26"/>
        <v>#N/A</v>
      </c>
      <c r="S89" s="39" t="e">
        <f t="shared" si="27"/>
        <v>#N/A</v>
      </c>
    </row>
    <row r="90" spans="2:19" ht="15.75">
      <c r="B90" s="33">
        <f t="shared" si="28"/>
        <v>977</v>
      </c>
      <c r="C90" s="34">
        <f t="shared" si="19"/>
        <v>31</v>
      </c>
      <c r="E90" s="35" t="e">
        <f t="shared" si="17"/>
        <v>#N/A</v>
      </c>
      <c r="F90" s="23"/>
      <c r="G90" s="24"/>
      <c r="H90" s="36">
        <f t="shared" si="20"/>
        <v>0</v>
      </c>
      <c r="J90" s="37" t="e">
        <f t="shared" si="18"/>
        <v>#N/A</v>
      </c>
      <c r="K90" s="37" t="e">
        <f t="shared" si="29"/>
        <v>#N/A</v>
      </c>
      <c r="L90" s="37" t="e">
        <f t="shared" si="30"/>
        <v>#N/A</v>
      </c>
      <c r="M90" s="37">
        <f t="shared" si="23"/>
        <v>69</v>
      </c>
      <c r="N90" s="37" t="e">
        <f t="shared" si="31"/>
        <v>#N/A</v>
      </c>
      <c r="O90" s="37" t="e">
        <f t="shared" si="25"/>
        <v>#N/A</v>
      </c>
      <c r="Q90" s="35">
        <f t="shared" si="16"/>
        <v>88</v>
      </c>
      <c r="R90" s="38" t="e">
        <f t="shared" si="26"/>
        <v>#N/A</v>
      </c>
      <c r="S90" s="39" t="e">
        <f t="shared" si="27"/>
        <v>#N/A</v>
      </c>
    </row>
    <row r="91" spans="2:19" ht="15.75">
      <c r="B91" s="33">
        <f t="shared" si="28"/>
        <v>978</v>
      </c>
      <c r="C91" s="34">
        <f t="shared" si="19"/>
        <v>31</v>
      </c>
      <c r="E91" s="35" t="e">
        <f t="shared" si="17"/>
        <v>#N/A</v>
      </c>
      <c r="F91" s="23"/>
      <c r="G91" s="24"/>
      <c r="H91" s="36">
        <f t="shared" si="20"/>
        <v>0</v>
      </c>
      <c r="J91" s="37" t="e">
        <f t="shared" si="18"/>
        <v>#N/A</v>
      </c>
      <c r="K91" s="37" t="e">
        <f t="shared" si="29"/>
        <v>#N/A</v>
      </c>
      <c r="L91" s="37" t="e">
        <f t="shared" si="30"/>
        <v>#N/A</v>
      </c>
      <c r="M91" s="37">
        <f t="shared" si="23"/>
        <v>69</v>
      </c>
      <c r="N91" s="37" t="e">
        <f t="shared" si="31"/>
        <v>#N/A</v>
      </c>
      <c r="O91" s="37" t="e">
        <f t="shared" si="25"/>
        <v>#N/A</v>
      </c>
      <c r="Q91" s="35">
        <f t="shared" si="16"/>
        <v>89</v>
      </c>
      <c r="R91" s="38" t="e">
        <f t="shared" si="26"/>
        <v>#N/A</v>
      </c>
      <c r="S91" s="39" t="e">
        <f t="shared" si="27"/>
        <v>#N/A</v>
      </c>
    </row>
    <row r="92" spans="2:19" ht="15.75">
      <c r="B92" s="33">
        <f t="shared" si="28"/>
        <v>979</v>
      </c>
      <c r="C92" s="34">
        <f t="shared" si="19"/>
        <v>30</v>
      </c>
      <c r="E92" s="35" t="e">
        <f t="shared" si="17"/>
        <v>#N/A</v>
      </c>
      <c r="F92" s="23"/>
      <c r="G92" s="24"/>
      <c r="H92" s="36">
        <f t="shared" si="20"/>
        <v>0</v>
      </c>
      <c r="J92" s="37" t="e">
        <f t="shared" si="18"/>
        <v>#N/A</v>
      </c>
      <c r="K92" s="37" t="e">
        <f t="shared" si="29"/>
        <v>#N/A</v>
      </c>
      <c r="L92" s="37" t="e">
        <f t="shared" si="30"/>
        <v>#N/A</v>
      </c>
      <c r="M92" s="37">
        <f t="shared" si="23"/>
        <v>69</v>
      </c>
      <c r="N92" s="37" t="e">
        <f t="shared" si="31"/>
        <v>#N/A</v>
      </c>
      <c r="O92" s="37" t="e">
        <f t="shared" si="25"/>
        <v>#N/A</v>
      </c>
      <c r="Q92" s="35">
        <f t="shared" si="16"/>
        <v>90</v>
      </c>
      <c r="R92" s="38" t="e">
        <f t="shared" si="26"/>
        <v>#N/A</v>
      </c>
      <c r="S92" s="39" t="e">
        <f t="shared" si="27"/>
        <v>#N/A</v>
      </c>
    </row>
    <row r="93" spans="2:19" ht="15.75">
      <c r="B93" s="33">
        <f t="shared" si="28"/>
        <v>980</v>
      </c>
      <c r="C93" s="34">
        <f t="shared" si="19"/>
        <v>30</v>
      </c>
      <c r="E93" s="35" t="e">
        <f t="shared" si="17"/>
        <v>#N/A</v>
      </c>
      <c r="F93" s="23"/>
      <c r="G93" s="24"/>
      <c r="H93" s="36">
        <f t="shared" si="20"/>
        <v>0</v>
      </c>
      <c r="J93" s="37" t="e">
        <f t="shared" si="18"/>
        <v>#N/A</v>
      </c>
      <c r="K93" s="37" t="e">
        <f t="shared" si="29"/>
        <v>#N/A</v>
      </c>
      <c r="L93" s="37" t="e">
        <f t="shared" si="30"/>
        <v>#N/A</v>
      </c>
      <c r="M93" s="37">
        <f t="shared" si="23"/>
        <v>69</v>
      </c>
      <c r="N93" s="37" t="e">
        <f t="shared" si="31"/>
        <v>#N/A</v>
      </c>
      <c r="O93" s="37" t="e">
        <f t="shared" si="25"/>
        <v>#N/A</v>
      </c>
      <c r="Q93" s="35">
        <f t="shared" si="16"/>
        <v>91</v>
      </c>
      <c r="R93" s="38" t="e">
        <f t="shared" si="26"/>
        <v>#N/A</v>
      </c>
      <c r="S93" s="39" t="e">
        <f t="shared" si="27"/>
        <v>#N/A</v>
      </c>
    </row>
    <row r="94" spans="2:19" ht="15.75">
      <c r="B94" s="33">
        <f t="shared" si="28"/>
        <v>981</v>
      </c>
      <c r="C94" s="34">
        <f t="shared" si="19"/>
        <v>30</v>
      </c>
      <c r="E94" s="35" t="e">
        <f t="shared" si="17"/>
        <v>#N/A</v>
      </c>
      <c r="F94" s="23"/>
      <c r="G94" s="24"/>
      <c r="H94" s="36">
        <f t="shared" si="20"/>
        <v>0</v>
      </c>
      <c r="J94" s="37" t="e">
        <f t="shared" si="18"/>
        <v>#N/A</v>
      </c>
      <c r="K94" s="37" t="e">
        <f t="shared" si="29"/>
        <v>#N/A</v>
      </c>
      <c r="L94" s="37" t="e">
        <f t="shared" si="30"/>
        <v>#N/A</v>
      </c>
      <c r="M94" s="37">
        <f t="shared" si="23"/>
        <v>69</v>
      </c>
      <c r="N94" s="37" t="e">
        <f t="shared" si="31"/>
        <v>#N/A</v>
      </c>
      <c r="O94" s="37" t="e">
        <f t="shared" si="25"/>
        <v>#N/A</v>
      </c>
      <c r="Q94" s="35">
        <f t="shared" si="16"/>
        <v>92</v>
      </c>
      <c r="R94" s="38" t="e">
        <f t="shared" si="26"/>
        <v>#N/A</v>
      </c>
      <c r="S94" s="39" t="e">
        <f t="shared" si="27"/>
        <v>#N/A</v>
      </c>
    </row>
    <row r="95" spans="2:19" ht="15.75">
      <c r="B95" s="33">
        <f t="shared" si="28"/>
        <v>982</v>
      </c>
      <c r="C95" s="34">
        <f t="shared" si="19"/>
        <v>30</v>
      </c>
      <c r="E95" s="35" t="e">
        <f t="shared" si="17"/>
        <v>#N/A</v>
      </c>
      <c r="F95" s="23"/>
      <c r="G95" s="24"/>
      <c r="H95" s="36">
        <f t="shared" si="20"/>
        <v>0</v>
      </c>
      <c r="J95" s="37" t="e">
        <f t="shared" si="18"/>
        <v>#N/A</v>
      </c>
      <c r="K95" s="37" t="e">
        <f t="shared" si="29"/>
        <v>#N/A</v>
      </c>
      <c r="L95" s="37" t="e">
        <f t="shared" si="30"/>
        <v>#N/A</v>
      </c>
      <c r="M95" s="37">
        <f t="shared" si="23"/>
        <v>69</v>
      </c>
      <c r="N95" s="37" t="e">
        <f t="shared" si="31"/>
        <v>#N/A</v>
      </c>
      <c r="O95" s="37" t="e">
        <f t="shared" si="25"/>
        <v>#N/A</v>
      </c>
      <c r="Q95" s="35">
        <f t="shared" si="16"/>
        <v>93</v>
      </c>
      <c r="R95" s="38" t="e">
        <f t="shared" si="26"/>
        <v>#N/A</v>
      </c>
      <c r="S95" s="39" t="e">
        <f t="shared" si="27"/>
        <v>#N/A</v>
      </c>
    </row>
    <row r="96" spans="2:19" ht="15.75">
      <c r="B96" s="33">
        <f t="shared" si="28"/>
        <v>983</v>
      </c>
      <c r="C96" s="34">
        <f t="shared" si="19"/>
        <v>30</v>
      </c>
      <c r="E96" s="35" t="e">
        <f t="shared" si="17"/>
        <v>#N/A</v>
      </c>
      <c r="F96" s="23"/>
      <c r="G96" s="24"/>
      <c r="H96" s="36">
        <f t="shared" si="20"/>
        <v>0</v>
      </c>
      <c r="J96" s="37" t="e">
        <f t="shared" si="18"/>
        <v>#N/A</v>
      </c>
      <c r="K96" s="37" t="e">
        <f t="shared" si="29"/>
        <v>#N/A</v>
      </c>
      <c r="L96" s="37" t="e">
        <f t="shared" si="30"/>
        <v>#N/A</v>
      </c>
      <c r="M96" s="37">
        <f t="shared" si="23"/>
        <v>69</v>
      </c>
      <c r="N96" s="37" t="e">
        <f t="shared" si="31"/>
        <v>#N/A</v>
      </c>
      <c r="O96" s="37" t="e">
        <f t="shared" si="25"/>
        <v>#N/A</v>
      </c>
      <c r="Q96" s="35">
        <f t="shared" si="16"/>
        <v>94</v>
      </c>
      <c r="R96" s="38" t="e">
        <f t="shared" si="26"/>
        <v>#N/A</v>
      </c>
      <c r="S96" s="39" t="e">
        <f t="shared" si="27"/>
        <v>#N/A</v>
      </c>
    </row>
    <row r="97" spans="2:19" ht="15.75">
      <c r="B97" s="33">
        <f t="shared" si="28"/>
        <v>984</v>
      </c>
      <c r="C97" s="34">
        <f t="shared" si="19"/>
        <v>30</v>
      </c>
      <c r="E97" s="35" t="e">
        <f t="shared" si="17"/>
        <v>#N/A</v>
      </c>
      <c r="F97" s="23"/>
      <c r="G97" s="24"/>
      <c r="H97" s="36">
        <f t="shared" si="20"/>
        <v>0</v>
      </c>
      <c r="J97" s="37" t="e">
        <f t="shared" si="18"/>
        <v>#N/A</v>
      </c>
      <c r="K97" s="37" t="e">
        <f t="shared" si="29"/>
        <v>#N/A</v>
      </c>
      <c r="L97" s="37" t="e">
        <f t="shared" si="30"/>
        <v>#N/A</v>
      </c>
      <c r="M97" s="37">
        <f t="shared" si="23"/>
        <v>69</v>
      </c>
      <c r="N97" s="37" t="e">
        <f t="shared" si="31"/>
        <v>#N/A</v>
      </c>
      <c r="O97" s="37" t="e">
        <f t="shared" si="25"/>
        <v>#N/A</v>
      </c>
      <c r="Q97" s="35">
        <f t="shared" si="16"/>
        <v>95</v>
      </c>
      <c r="R97" s="38" t="e">
        <f t="shared" si="26"/>
        <v>#N/A</v>
      </c>
      <c r="S97" s="39" t="e">
        <f t="shared" si="27"/>
        <v>#N/A</v>
      </c>
    </row>
    <row r="98" spans="2:19" ht="15">
      <c r="B98" s="33">
        <f t="shared" si="28"/>
        <v>985</v>
      </c>
      <c r="C98" s="34">
        <f t="shared" si="19"/>
        <v>30</v>
      </c>
      <c r="F98" s="40"/>
      <c r="Q98" s="35">
        <f t="shared" si="16"/>
        <v>96</v>
      </c>
      <c r="R98" s="38" t="e">
        <f t="shared" si="26"/>
        <v>#N/A</v>
      </c>
      <c r="S98" s="39" t="e">
        <f t="shared" si="27"/>
        <v>#N/A</v>
      </c>
    </row>
    <row r="99" spans="2:19" ht="15">
      <c r="B99" s="33">
        <f t="shared" si="28"/>
        <v>986</v>
      </c>
      <c r="C99" s="34">
        <f t="shared" si="19"/>
        <v>30</v>
      </c>
      <c r="Q99" s="35">
        <f t="shared" si="16"/>
        <v>97</v>
      </c>
      <c r="R99" s="38" t="e">
        <f t="shared" si="26"/>
        <v>#N/A</v>
      </c>
      <c r="S99" s="39" t="e">
        <f t="shared" si="27"/>
        <v>#N/A</v>
      </c>
    </row>
    <row r="100" spans="2:19" ht="15">
      <c r="B100" s="33">
        <f t="shared" si="28"/>
        <v>987</v>
      </c>
      <c r="C100" s="34">
        <f t="shared" si="19"/>
        <v>30</v>
      </c>
      <c r="Q100" s="35">
        <f t="shared" si="16"/>
        <v>98</v>
      </c>
      <c r="R100" s="38" t="e">
        <f t="shared" si="26"/>
        <v>#N/A</v>
      </c>
      <c r="S100" s="39" t="e">
        <f t="shared" si="27"/>
        <v>#N/A</v>
      </c>
    </row>
    <row r="101" spans="2:19" ht="15">
      <c r="B101" s="33">
        <f t="shared" si="28"/>
        <v>988</v>
      </c>
      <c r="C101" s="34">
        <f t="shared" si="19"/>
        <v>30</v>
      </c>
      <c r="Q101" s="35">
        <f t="shared" si="16"/>
        <v>99</v>
      </c>
      <c r="R101" s="38" t="e">
        <f t="shared" si="26"/>
        <v>#N/A</v>
      </c>
      <c r="S101" s="39" t="e">
        <f t="shared" si="27"/>
        <v>#N/A</v>
      </c>
    </row>
    <row r="102" spans="2:19" ht="15">
      <c r="B102" s="33">
        <f t="shared" si="28"/>
        <v>989</v>
      </c>
      <c r="C102" s="34">
        <f t="shared" si="19"/>
        <v>30</v>
      </c>
      <c r="Q102" s="35">
        <f t="shared" si="16"/>
        <v>100</v>
      </c>
      <c r="R102" s="38" t="e">
        <f t="shared" si="26"/>
        <v>#N/A</v>
      </c>
      <c r="S102" s="39" t="e">
        <f t="shared" si="27"/>
        <v>#N/A</v>
      </c>
    </row>
    <row r="103" spans="2:19" ht="15">
      <c r="B103" s="33">
        <f t="shared" si="28"/>
        <v>990</v>
      </c>
      <c r="C103" s="34">
        <f t="shared" si="19"/>
        <v>30</v>
      </c>
      <c r="Q103" s="35">
        <f t="shared" si="16"/>
        <v>101</v>
      </c>
      <c r="R103" s="38" t="e">
        <f t="shared" si="26"/>
        <v>#N/A</v>
      </c>
      <c r="S103" s="39" t="e">
        <f t="shared" si="27"/>
        <v>#N/A</v>
      </c>
    </row>
    <row r="104" spans="2:19" ht="15">
      <c r="B104" s="33">
        <f t="shared" si="28"/>
        <v>991</v>
      </c>
      <c r="C104" s="34">
        <f t="shared" si="19"/>
        <v>30</v>
      </c>
      <c r="Q104" s="35">
        <f t="shared" si="16"/>
        <v>102</v>
      </c>
      <c r="R104" s="38" t="e">
        <f t="shared" si="26"/>
        <v>#N/A</v>
      </c>
      <c r="S104" s="39" t="e">
        <f t="shared" si="27"/>
        <v>#N/A</v>
      </c>
    </row>
    <row r="105" spans="2:19" ht="15">
      <c r="B105" s="33">
        <f t="shared" si="28"/>
        <v>992</v>
      </c>
      <c r="C105" s="34">
        <f t="shared" si="19"/>
        <v>30</v>
      </c>
      <c r="Q105" s="35">
        <f t="shared" si="16"/>
        <v>103</v>
      </c>
      <c r="R105" s="38" t="e">
        <f t="shared" si="26"/>
        <v>#N/A</v>
      </c>
      <c r="S105" s="39" t="e">
        <f t="shared" si="27"/>
        <v>#N/A</v>
      </c>
    </row>
    <row r="106" spans="2:19" ht="15">
      <c r="B106" s="33">
        <f t="shared" si="28"/>
        <v>993</v>
      </c>
      <c r="C106" s="34">
        <f t="shared" si="19"/>
        <v>29</v>
      </c>
      <c r="Q106" s="35">
        <f t="shared" si="16"/>
        <v>104</v>
      </c>
      <c r="R106" s="38" t="e">
        <f t="shared" si="26"/>
        <v>#N/A</v>
      </c>
      <c r="S106" s="39" t="e">
        <f t="shared" si="27"/>
        <v>#N/A</v>
      </c>
    </row>
    <row r="107" spans="2:19" ht="15">
      <c r="B107" s="33">
        <f t="shared" si="28"/>
        <v>994</v>
      </c>
      <c r="C107" s="34">
        <f t="shared" si="19"/>
        <v>29</v>
      </c>
      <c r="Q107" s="35">
        <f t="shared" si="16"/>
        <v>105</v>
      </c>
      <c r="R107" s="38" t="e">
        <f t="shared" si="26"/>
        <v>#N/A</v>
      </c>
      <c r="S107" s="39" t="e">
        <f t="shared" si="27"/>
        <v>#N/A</v>
      </c>
    </row>
    <row r="108" spans="2:19" ht="15">
      <c r="B108" s="33">
        <f t="shared" si="28"/>
        <v>995</v>
      </c>
      <c r="C108" s="34">
        <f t="shared" si="19"/>
        <v>29</v>
      </c>
      <c r="Q108" s="35">
        <f t="shared" si="16"/>
        <v>106</v>
      </c>
      <c r="R108" s="38" t="e">
        <f t="shared" si="26"/>
        <v>#N/A</v>
      </c>
      <c r="S108" s="39" t="e">
        <f t="shared" si="27"/>
        <v>#N/A</v>
      </c>
    </row>
    <row r="109" spans="2:19" ht="15">
      <c r="B109" s="33">
        <f t="shared" si="28"/>
        <v>996</v>
      </c>
      <c r="C109" s="34">
        <f t="shared" si="19"/>
        <v>29</v>
      </c>
      <c r="Q109" s="35">
        <f t="shared" si="16"/>
        <v>107</v>
      </c>
      <c r="R109" s="38" t="e">
        <f t="shared" si="26"/>
        <v>#N/A</v>
      </c>
      <c r="S109" s="39" t="e">
        <f t="shared" si="27"/>
        <v>#N/A</v>
      </c>
    </row>
    <row r="110" spans="2:19" ht="15">
      <c r="B110" s="33">
        <f t="shared" si="28"/>
        <v>997</v>
      </c>
      <c r="C110" s="34">
        <f t="shared" si="19"/>
        <v>29</v>
      </c>
      <c r="Q110" s="35">
        <f t="shared" si="16"/>
        <v>108</v>
      </c>
      <c r="R110" s="38" t="e">
        <f t="shared" si="26"/>
        <v>#N/A</v>
      </c>
      <c r="S110" s="39" t="e">
        <f t="shared" si="27"/>
        <v>#N/A</v>
      </c>
    </row>
    <row r="111" spans="2:19" ht="15">
      <c r="B111" s="33">
        <f t="shared" si="28"/>
        <v>998</v>
      </c>
      <c r="C111" s="34">
        <f t="shared" si="19"/>
        <v>29</v>
      </c>
      <c r="Q111" s="35">
        <f t="shared" si="16"/>
        <v>109</v>
      </c>
      <c r="R111" s="38" t="e">
        <f t="shared" si="26"/>
        <v>#N/A</v>
      </c>
      <c r="S111" s="39" t="e">
        <f t="shared" si="27"/>
        <v>#N/A</v>
      </c>
    </row>
    <row r="112" spans="2:19" ht="15">
      <c r="B112" s="33">
        <f t="shared" si="28"/>
        <v>999</v>
      </c>
      <c r="C112" s="34">
        <f t="shared" si="19"/>
        <v>29</v>
      </c>
      <c r="Q112" s="35">
        <f t="shared" si="16"/>
        <v>110</v>
      </c>
      <c r="R112" s="38" t="e">
        <f t="shared" si="26"/>
        <v>#N/A</v>
      </c>
      <c r="S112" s="39" t="e">
        <f t="shared" si="27"/>
        <v>#N/A</v>
      </c>
    </row>
    <row r="113" spans="2:19" ht="15">
      <c r="B113" s="33">
        <f t="shared" si="28"/>
        <v>1000</v>
      </c>
      <c r="C113" s="34">
        <f t="shared" si="19"/>
        <v>29</v>
      </c>
      <c r="Q113" s="35">
        <f aca="true" t="shared" si="32" ref="Q113:Q128">Q112+1</f>
        <v>111</v>
      </c>
      <c r="R113" s="38" t="e">
        <f t="shared" si="26"/>
        <v>#N/A</v>
      </c>
      <c r="S113" s="39" t="e">
        <f t="shared" si="27"/>
        <v>#N/A</v>
      </c>
    </row>
    <row r="114" spans="2:19" ht="15">
      <c r="B114" s="33">
        <f t="shared" si="28"/>
        <v>1001</v>
      </c>
      <c r="C114" s="34">
        <f t="shared" si="19"/>
        <v>29</v>
      </c>
      <c r="Q114" s="35">
        <f t="shared" si="32"/>
        <v>112</v>
      </c>
      <c r="R114" s="38" t="e">
        <f t="shared" si="26"/>
        <v>#N/A</v>
      </c>
      <c r="S114" s="39" t="e">
        <f t="shared" si="27"/>
        <v>#N/A</v>
      </c>
    </row>
    <row r="115" spans="2:19" ht="15">
      <c r="B115" s="33">
        <f t="shared" si="28"/>
        <v>1002</v>
      </c>
      <c r="C115" s="34">
        <f t="shared" si="19"/>
        <v>29</v>
      </c>
      <c r="Q115" s="35">
        <f t="shared" si="32"/>
        <v>113</v>
      </c>
      <c r="R115" s="38" t="e">
        <f t="shared" si="26"/>
        <v>#N/A</v>
      </c>
      <c r="S115" s="39" t="e">
        <f t="shared" si="27"/>
        <v>#N/A</v>
      </c>
    </row>
    <row r="116" spans="2:19" ht="15">
      <c r="B116" s="33">
        <f t="shared" si="28"/>
        <v>1003</v>
      </c>
      <c r="C116" s="34">
        <f t="shared" si="19"/>
        <v>29</v>
      </c>
      <c r="Q116" s="35">
        <f t="shared" si="32"/>
        <v>114</v>
      </c>
      <c r="R116" s="38" t="e">
        <f t="shared" si="26"/>
        <v>#N/A</v>
      </c>
      <c r="S116" s="39" t="e">
        <f t="shared" si="27"/>
        <v>#N/A</v>
      </c>
    </row>
    <row r="117" spans="2:19" ht="15">
      <c r="B117" s="33">
        <f t="shared" si="28"/>
        <v>1004</v>
      </c>
      <c r="C117" s="34">
        <f t="shared" si="19"/>
        <v>29</v>
      </c>
      <c r="Q117" s="35">
        <f t="shared" si="32"/>
        <v>115</v>
      </c>
      <c r="R117" s="38" t="e">
        <f t="shared" si="26"/>
        <v>#N/A</v>
      </c>
      <c r="S117" s="39" t="e">
        <f t="shared" si="27"/>
        <v>#N/A</v>
      </c>
    </row>
    <row r="118" spans="2:19" ht="15">
      <c r="B118" s="33">
        <f t="shared" si="28"/>
        <v>1005</v>
      </c>
      <c r="C118" s="34">
        <f t="shared" si="19"/>
        <v>29</v>
      </c>
      <c r="Q118" s="35">
        <f t="shared" si="32"/>
        <v>116</v>
      </c>
      <c r="R118" s="38" t="e">
        <f t="shared" si="26"/>
        <v>#N/A</v>
      </c>
      <c r="S118" s="39" t="e">
        <f t="shared" si="27"/>
        <v>#N/A</v>
      </c>
    </row>
    <row r="119" spans="2:19" ht="15">
      <c r="B119" s="33">
        <f t="shared" si="28"/>
        <v>1006</v>
      </c>
      <c r="C119" s="34">
        <f t="shared" si="19"/>
        <v>29</v>
      </c>
      <c r="Q119" s="35">
        <f t="shared" si="32"/>
        <v>117</v>
      </c>
      <c r="R119" s="38" t="e">
        <f t="shared" si="26"/>
        <v>#N/A</v>
      </c>
      <c r="S119" s="39" t="e">
        <f t="shared" si="27"/>
        <v>#N/A</v>
      </c>
    </row>
    <row r="120" spans="2:19" ht="15">
      <c r="B120" s="33">
        <f t="shared" si="28"/>
        <v>1007</v>
      </c>
      <c r="C120" s="34">
        <f t="shared" si="19"/>
        <v>28</v>
      </c>
      <c r="Q120" s="35">
        <f t="shared" si="32"/>
        <v>118</v>
      </c>
      <c r="R120" s="38" t="e">
        <f t="shared" si="26"/>
        <v>#N/A</v>
      </c>
      <c r="S120" s="39" t="e">
        <f t="shared" si="27"/>
        <v>#N/A</v>
      </c>
    </row>
    <row r="121" spans="2:19" ht="15">
      <c r="B121" s="33">
        <f t="shared" si="28"/>
        <v>1008</v>
      </c>
      <c r="C121" s="34">
        <f t="shared" si="19"/>
        <v>28</v>
      </c>
      <c r="Q121" s="35">
        <f t="shared" si="32"/>
        <v>119</v>
      </c>
      <c r="R121" s="38" t="e">
        <f t="shared" si="26"/>
        <v>#N/A</v>
      </c>
      <c r="S121" s="39" t="e">
        <f t="shared" si="27"/>
        <v>#N/A</v>
      </c>
    </row>
    <row r="122" spans="2:19" ht="15">
      <c r="B122" s="33">
        <f t="shared" si="28"/>
        <v>1009</v>
      </c>
      <c r="C122" s="34">
        <f t="shared" si="19"/>
        <v>28</v>
      </c>
      <c r="Q122" s="35">
        <f t="shared" si="32"/>
        <v>120</v>
      </c>
      <c r="R122" s="38" t="e">
        <f t="shared" si="26"/>
        <v>#N/A</v>
      </c>
      <c r="S122" s="39" t="e">
        <f t="shared" si="27"/>
        <v>#N/A</v>
      </c>
    </row>
    <row r="123" spans="2:19" ht="15">
      <c r="B123" s="33">
        <f t="shared" si="28"/>
        <v>1010</v>
      </c>
      <c r="C123" s="34">
        <f t="shared" si="19"/>
        <v>28</v>
      </c>
      <c r="Q123" s="35">
        <f t="shared" si="32"/>
        <v>121</v>
      </c>
      <c r="R123" s="38" t="e">
        <f t="shared" si="26"/>
        <v>#N/A</v>
      </c>
      <c r="S123" s="39" t="e">
        <f t="shared" si="27"/>
        <v>#N/A</v>
      </c>
    </row>
    <row r="124" spans="2:19" ht="15">
      <c r="B124" s="33">
        <f t="shared" si="28"/>
        <v>1011</v>
      </c>
      <c r="C124" s="34">
        <f t="shared" si="19"/>
        <v>28</v>
      </c>
      <c r="Q124" s="35">
        <f t="shared" si="32"/>
        <v>122</v>
      </c>
      <c r="R124" s="38" t="e">
        <f t="shared" si="26"/>
        <v>#N/A</v>
      </c>
      <c r="S124" s="39" t="e">
        <f t="shared" si="27"/>
        <v>#N/A</v>
      </c>
    </row>
    <row r="125" spans="2:19" ht="15">
      <c r="B125" s="33">
        <f t="shared" si="28"/>
        <v>1012</v>
      </c>
      <c r="C125" s="34">
        <f t="shared" si="19"/>
        <v>28</v>
      </c>
      <c r="Q125" s="35">
        <f t="shared" si="32"/>
        <v>123</v>
      </c>
      <c r="R125" s="38" t="e">
        <f t="shared" si="26"/>
        <v>#N/A</v>
      </c>
      <c r="S125" s="39" t="e">
        <f t="shared" si="27"/>
        <v>#N/A</v>
      </c>
    </row>
    <row r="126" spans="2:19" ht="15">
      <c r="B126" s="33">
        <f t="shared" si="28"/>
        <v>1013</v>
      </c>
      <c r="C126" s="34">
        <f t="shared" si="19"/>
        <v>28</v>
      </c>
      <c r="Q126" s="35">
        <f t="shared" si="32"/>
        <v>124</v>
      </c>
      <c r="R126" s="38" t="e">
        <f t="shared" si="26"/>
        <v>#N/A</v>
      </c>
      <c r="S126" s="39" t="e">
        <f t="shared" si="27"/>
        <v>#N/A</v>
      </c>
    </row>
    <row r="127" spans="2:19" ht="15">
      <c r="B127" s="33">
        <f t="shared" si="28"/>
        <v>1014</v>
      </c>
      <c r="C127" s="34">
        <f t="shared" si="19"/>
        <v>28</v>
      </c>
      <c r="Q127" s="35">
        <f t="shared" si="32"/>
        <v>125</v>
      </c>
      <c r="R127" s="38" t="e">
        <f t="shared" si="26"/>
        <v>#N/A</v>
      </c>
      <c r="S127" s="39" t="e">
        <f t="shared" si="27"/>
        <v>#N/A</v>
      </c>
    </row>
    <row r="128" spans="2:19" ht="15">
      <c r="B128" s="33">
        <f t="shared" si="28"/>
        <v>1015</v>
      </c>
      <c r="C128" s="34">
        <f t="shared" si="19"/>
        <v>28</v>
      </c>
      <c r="Q128" s="35">
        <f t="shared" si="32"/>
        <v>126</v>
      </c>
      <c r="R128" s="38" t="e">
        <f t="shared" si="26"/>
        <v>#N/A</v>
      </c>
      <c r="S128" s="39" t="e">
        <f t="shared" si="27"/>
        <v>#N/A</v>
      </c>
    </row>
    <row r="129" spans="2:19" ht="15">
      <c r="B129" s="33">
        <f t="shared" si="28"/>
        <v>1016</v>
      </c>
      <c r="C129" s="34">
        <f t="shared" si="19"/>
        <v>28</v>
      </c>
      <c r="S129" s="39" t="e">
        <f t="shared" si="27"/>
        <v>#N/A</v>
      </c>
    </row>
    <row r="130" spans="2:19" ht="15">
      <c r="B130" s="33">
        <f t="shared" si="28"/>
        <v>1017</v>
      </c>
      <c r="C130" s="34">
        <f t="shared" si="19"/>
        <v>28</v>
      </c>
      <c r="S130" s="39" t="e">
        <f t="shared" si="27"/>
        <v>#N/A</v>
      </c>
    </row>
    <row r="131" spans="2:19" ht="15">
      <c r="B131" s="33">
        <f t="shared" si="28"/>
        <v>1018</v>
      </c>
      <c r="C131" s="34">
        <f t="shared" si="19"/>
        <v>28</v>
      </c>
      <c r="S131" s="39" t="e">
        <f t="shared" si="27"/>
        <v>#N/A</v>
      </c>
    </row>
    <row r="132" spans="2:19" ht="15">
      <c r="B132" s="33">
        <f t="shared" si="28"/>
        <v>1019</v>
      </c>
      <c r="C132" s="34">
        <f aca="true" t="shared" si="33" ref="C132:C195">Race-INT(Race*B132/RefPY+0.5)+1</f>
        <v>28</v>
      </c>
      <c r="S132" s="39" t="e">
        <f aca="true" t="shared" si="34" ref="S132:S195">VLOOKUP(R132,$K$3:$O$97,5,FALSE)</f>
        <v>#N/A</v>
      </c>
    </row>
    <row r="133" spans="2:19" ht="15">
      <c r="B133" s="33">
        <f aca="true" t="shared" si="35" ref="B133:B196">B132+1</f>
        <v>1020</v>
      </c>
      <c r="C133" s="34">
        <f t="shared" si="33"/>
        <v>28</v>
      </c>
      <c r="S133" s="39" t="e">
        <f t="shared" si="34"/>
        <v>#N/A</v>
      </c>
    </row>
    <row r="134" spans="2:19" ht="15">
      <c r="B134" s="33">
        <f t="shared" si="35"/>
        <v>1021</v>
      </c>
      <c r="C134" s="34">
        <f t="shared" si="33"/>
        <v>27</v>
      </c>
      <c r="S134" s="39" t="e">
        <f t="shared" si="34"/>
        <v>#N/A</v>
      </c>
    </row>
    <row r="135" spans="2:19" ht="15">
      <c r="B135" s="33">
        <f t="shared" si="35"/>
        <v>1022</v>
      </c>
      <c r="C135" s="34">
        <f t="shared" si="33"/>
        <v>27</v>
      </c>
      <c r="S135" s="39" t="e">
        <f t="shared" si="34"/>
        <v>#N/A</v>
      </c>
    </row>
    <row r="136" spans="2:19" ht="15">
      <c r="B136" s="33">
        <f t="shared" si="35"/>
        <v>1023</v>
      </c>
      <c r="C136" s="34">
        <f t="shared" si="33"/>
        <v>27</v>
      </c>
      <c r="S136" s="39" t="e">
        <f t="shared" si="34"/>
        <v>#N/A</v>
      </c>
    </row>
    <row r="137" spans="2:19" ht="15">
      <c r="B137" s="33">
        <f t="shared" si="35"/>
        <v>1024</v>
      </c>
      <c r="C137" s="34">
        <f t="shared" si="33"/>
        <v>27</v>
      </c>
      <c r="S137" s="39" t="e">
        <f t="shared" si="34"/>
        <v>#N/A</v>
      </c>
    </row>
    <row r="138" spans="2:19" ht="15">
      <c r="B138" s="33">
        <f t="shared" si="35"/>
        <v>1025</v>
      </c>
      <c r="C138" s="34">
        <f t="shared" si="33"/>
        <v>27</v>
      </c>
      <c r="S138" s="39" t="e">
        <f t="shared" si="34"/>
        <v>#N/A</v>
      </c>
    </row>
    <row r="139" spans="2:19" ht="15">
      <c r="B139" s="33">
        <f t="shared" si="35"/>
        <v>1026</v>
      </c>
      <c r="C139" s="34">
        <f t="shared" si="33"/>
        <v>27</v>
      </c>
      <c r="S139" s="39" t="e">
        <f t="shared" si="34"/>
        <v>#N/A</v>
      </c>
    </row>
    <row r="140" spans="2:19" ht="15">
      <c r="B140" s="33">
        <f t="shared" si="35"/>
        <v>1027</v>
      </c>
      <c r="C140" s="34">
        <f t="shared" si="33"/>
        <v>27</v>
      </c>
      <c r="S140" s="39" t="e">
        <f t="shared" si="34"/>
        <v>#N/A</v>
      </c>
    </row>
    <row r="141" spans="2:19" ht="15">
      <c r="B141" s="33">
        <f t="shared" si="35"/>
        <v>1028</v>
      </c>
      <c r="C141" s="34">
        <f t="shared" si="33"/>
        <v>27</v>
      </c>
      <c r="S141" s="39" t="e">
        <f t="shared" si="34"/>
        <v>#N/A</v>
      </c>
    </row>
    <row r="142" spans="2:19" ht="15">
      <c r="B142" s="33">
        <f t="shared" si="35"/>
        <v>1029</v>
      </c>
      <c r="C142" s="34">
        <f t="shared" si="33"/>
        <v>27</v>
      </c>
      <c r="S142" s="39" t="e">
        <f t="shared" si="34"/>
        <v>#N/A</v>
      </c>
    </row>
    <row r="143" spans="2:19" ht="15">
      <c r="B143" s="33">
        <f t="shared" si="35"/>
        <v>1030</v>
      </c>
      <c r="C143" s="34">
        <f t="shared" si="33"/>
        <v>27</v>
      </c>
      <c r="S143" s="39" t="e">
        <f t="shared" si="34"/>
        <v>#N/A</v>
      </c>
    </row>
    <row r="144" spans="2:19" ht="15">
      <c r="B144" s="33">
        <f t="shared" si="35"/>
        <v>1031</v>
      </c>
      <c r="C144" s="34">
        <f t="shared" si="33"/>
        <v>27</v>
      </c>
      <c r="S144" s="39" t="e">
        <f t="shared" si="34"/>
        <v>#N/A</v>
      </c>
    </row>
    <row r="145" spans="2:19" ht="15">
      <c r="B145" s="33">
        <f t="shared" si="35"/>
        <v>1032</v>
      </c>
      <c r="C145" s="34">
        <f t="shared" si="33"/>
        <v>27</v>
      </c>
      <c r="S145" s="39" t="e">
        <f t="shared" si="34"/>
        <v>#N/A</v>
      </c>
    </row>
    <row r="146" spans="2:19" ht="15">
      <c r="B146" s="33">
        <f t="shared" si="35"/>
        <v>1033</v>
      </c>
      <c r="C146" s="34">
        <f t="shared" si="33"/>
        <v>27</v>
      </c>
      <c r="S146" s="39" t="e">
        <f t="shared" si="34"/>
        <v>#N/A</v>
      </c>
    </row>
    <row r="147" spans="2:19" ht="15">
      <c r="B147" s="33">
        <f t="shared" si="35"/>
        <v>1034</v>
      </c>
      <c r="C147" s="34">
        <f t="shared" si="33"/>
        <v>27</v>
      </c>
      <c r="S147" s="39" t="e">
        <f t="shared" si="34"/>
        <v>#N/A</v>
      </c>
    </row>
    <row r="148" spans="2:19" ht="15">
      <c r="B148" s="33">
        <f t="shared" si="35"/>
        <v>1035</v>
      </c>
      <c r="C148" s="34">
        <f t="shared" si="33"/>
        <v>26</v>
      </c>
      <c r="S148" s="39" t="e">
        <f t="shared" si="34"/>
        <v>#N/A</v>
      </c>
    </row>
    <row r="149" spans="2:19" ht="15">
      <c r="B149" s="33">
        <f t="shared" si="35"/>
        <v>1036</v>
      </c>
      <c r="C149" s="34">
        <f t="shared" si="33"/>
        <v>26</v>
      </c>
      <c r="S149" s="39" t="e">
        <f t="shared" si="34"/>
        <v>#N/A</v>
      </c>
    </row>
    <row r="150" spans="2:19" ht="15">
      <c r="B150" s="33">
        <f t="shared" si="35"/>
        <v>1037</v>
      </c>
      <c r="C150" s="34">
        <f t="shared" si="33"/>
        <v>26</v>
      </c>
      <c r="S150" s="39" t="e">
        <f t="shared" si="34"/>
        <v>#N/A</v>
      </c>
    </row>
    <row r="151" spans="2:19" ht="15">
      <c r="B151" s="33">
        <f t="shared" si="35"/>
        <v>1038</v>
      </c>
      <c r="C151" s="34">
        <f t="shared" si="33"/>
        <v>26</v>
      </c>
      <c r="S151" s="39" t="e">
        <f t="shared" si="34"/>
        <v>#N/A</v>
      </c>
    </row>
    <row r="152" spans="2:19" ht="15">
      <c r="B152" s="33">
        <f t="shared" si="35"/>
        <v>1039</v>
      </c>
      <c r="C152" s="34">
        <f t="shared" si="33"/>
        <v>26</v>
      </c>
      <c r="S152" s="39" t="e">
        <f t="shared" si="34"/>
        <v>#N/A</v>
      </c>
    </row>
    <row r="153" spans="2:19" ht="15">
      <c r="B153" s="33">
        <f t="shared" si="35"/>
        <v>1040</v>
      </c>
      <c r="C153" s="34">
        <f t="shared" si="33"/>
        <v>26</v>
      </c>
      <c r="S153" s="39" t="e">
        <f t="shared" si="34"/>
        <v>#N/A</v>
      </c>
    </row>
    <row r="154" spans="2:19" ht="15">
      <c r="B154" s="33">
        <f t="shared" si="35"/>
        <v>1041</v>
      </c>
      <c r="C154" s="34">
        <f t="shared" si="33"/>
        <v>26</v>
      </c>
      <c r="S154" s="39" t="e">
        <f t="shared" si="34"/>
        <v>#N/A</v>
      </c>
    </row>
    <row r="155" spans="2:19" ht="15">
      <c r="B155" s="33">
        <f t="shared" si="35"/>
        <v>1042</v>
      </c>
      <c r="C155" s="34">
        <f t="shared" si="33"/>
        <v>26</v>
      </c>
      <c r="S155" s="39" t="e">
        <f t="shared" si="34"/>
        <v>#N/A</v>
      </c>
    </row>
    <row r="156" spans="2:19" ht="15">
      <c r="B156" s="33">
        <f t="shared" si="35"/>
        <v>1043</v>
      </c>
      <c r="C156" s="34">
        <f t="shared" si="33"/>
        <v>26</v>
      </c>
      <c r="S156" s="39" t="e">
        <f t="shared" si="34"/>
        <v>#N/A</v>
      </c>
    </row>
    <row r="157" spans="2:19" ht="15">
      <c r="B157" s="33">
        <f t="shared" si="35"/>
        <v>1044</v>
      </c>
      <c r="C157" s="34">
        <f t="shared" si="33"/>
        <v>26</v>
      </c>
      <c r="S157" s="39" t="e">
        <f t="shared" si="34"/>
        <v>#N/A</v>
      </c>
    </row>
    <row r="158" spans="2:19" ht="15">
      <c r="B158" s="33">
        <f t="shared" si="35"/>
        <v>1045</v>
      </c>
      <c r="C158" s="34">
        <f t="shared" si="33"/>
        <v>26</v>
      </c>
      <c r="S158" s="39" t="e">
        <f t="shared" si="34"/>
        <v>#N/A</v>
      </c>
    </row>
    <row r="159" spans="2:19" ht="15">
      <c r="B159" s="33">
        <f t="shared" si="35"/>
        <v>1046</v>
      </c>
      <c r="C159" s="34">
        <f t="shared" si="33"/>
        <v>26</v>
      </c>
      <c r="S159" s="39" t="e">
        <f t="shared" si="34"/>
        <v>#N/A</v>
      </c>
    </row>
    <row r="160" spans="2:19" ht="15">
      <c r="B160" s="33">
        <f t="shared" si="35"/>
        <v>1047</v>
      </c>
      <c r="C160" s="34">
        <f t="shared" si="33"/>
        <v>26</v>
      </c>
      <c r="S160" s="39" t="e">
        <f t="shared" si="34"/>
        <v>#N/A</v>
      </c>
    </row>
    <row r="161" spans="2:19" ht="15">
      <c r="B161" s="33">
        <f t="shared" si="35"/>
        <v>1048</v>
      </c>
      <c r="C161" s="34">
        <f t="shared" si="33"/>
        <v>25</v>
      </c>
      <c r="S161" s="39" t="e">
        <f t="shared" si="34"/>
        <v>#N/A</v>
      </c>
    </row>
    <row r="162" spans="2:19" ht="15">
      <c r="B162" s="33">
        <f t="shared" si="35"/>
        <v>1049</v>
      </c>
      <c r="C162" s="34">
        <f t="shared" si="33"/>
        <v>25</v>
      </c>
      <c r="S162" s="39" t="e">
        <f t="shared" si="34"/>
        <v>#N/A</v>
      </c>
    </row>
    <row r="163" spans="2:19" ht="15">
      <c r="B163" s="33">
        <f t="shared" si="35"/>
        <v>1050</v>
      </c>
      <c r="C163" s="34">
        <f t="shared" si="33"/>
        <v>25</v>
      </c>
      <c r="S163" s="39" t="e">
        <f t="shared" si="34"/>
        <v>#N/A</v>
      </c>
    </row>
    <row r="164" spans="2:19" ht="15">
      <c r="B164" s="33">
        <f t="shared" si="35"/>
        <v>1051</v>
      </c>
      <c r="C164" s="34">
        <f t="shared" si="33"/>
        <v>25</v>
      </c>
      <c r="S164" s="39" t="e">
        <f t="shared" si="34"/>
        <v>#N/A</v>
      </c>
    </row>
    <row r="165" spans="2:19" ht="15">
      <c r="B165" s="33">
        <f t="shared" si="35"/>
        <v>1052</v>
      </c>
      <c r="C165" s="34">
        <f t="shared" si="33"/>
        <v>25</v>
      </c>
      <c r="S165" s="39" t="e">
        <f t="shared" si="34"/>
        <v>#N/A</v>
      </c>
    </row>
    <row r="166" spans="2:19" ht="15">
      <c r="B166" s="33">
        <f t="shared" si="35"/>
        <v>1053</v>
      </c>
      <c r="C166" s="34">
        <f t="shared" si="33"/>
        <v>25</v>
      </c>
      <c r="S166" s="39" t="e">
        <f t="shared" si="34"/>
        <v>#N/A</v>
      </c>
    </row>
    <row r="167" spans="2:19" ht="15">
      <c r="B167" s="33">
        <f t="shared" si="35"/>
        <v>1054</v>
      </c>
      <c r="C167" s="34">
        <f t="shared" si="33"/>
        <v>25</v>
      </c>
      <c r="S167" s="39" t="e">
        <f t="shared" si="34"/>
        <v>#N/A</v>
      </c>
    </row>
    <row r="168" spans="2:19" ht="15">
      <c r="B168" s="33">
        <f t="shared" si="35"/>
        <v>1055</v>
      </c>
      <c r="C168" s="34">
        <f t="shared" si="33"/>
        <v>25</v>
      </c>
      <c r="S168" s="39" t="e">
        <f t="shared" si="34"/>
        <v>#N/A</v>
      </c>
    </row>
    <row r="169" spans="2:19" ht="15">
      <c r="B169" s="33">
        <f t="shared" si="35"/>
        <v>1056</v>
      </c>
      <c r="C169" s="34">
        <f t="shared" si="33"/>
        <v>25</v>
      </c>
      <c r="S169" s="39" t="e">
        <f t="shared" si="34"/>
        <v>#N/A</v>
      </c>
    </row>
    <row r="170" spans="2:19" ht="15">
      <c r="B170" s="33">
        <f t="shared" si="35"/>
        <v>1057</v>
      </c>
      <c r="C170" s="34">
        <f t="shared" si="33"/>
        <v>25</v>
      </c>
      <c r="S170" s="39" t="e">
        <f t="shared" si="34"/>
        <v>#N/A</v>
      </c>
    </row>
    <row r="171" spans="2:19" ht="15">
      <c r="B171" s="33">
        <f t="shared" si="35"/>
        <v>1058</v>
      </c>
      <c r="C171" s="34">
        <f t="shared" si="33"/>
        <v>25</v>
      </c>
      <c r="S171" s="39" t="e">
        <f t="shared" si="34"/>
        <v>#N/A</v>
      </c>
    </row>
    <row r="172" spans="2:19" ht="15">
      <c r="B172" s="33">
        <f t="shared" si="35"/>
        <v>1059</v>
      </c>
      <c r="C172" s="34">
        <f t="shared" si="33"/>
        <v>25</v>
      </c>
      <c r="S172" s="39" t="e">
        <f t="shared" si="34"/>
        <v>#N/A</v>
      </c>
    </row>
    <row r="173" spans="2:19" ht="15">
      <c r="B173" s="33">
        <f t="shared" si="35"/>
        <v>1060</v>
      </c>
      <c r="C173" s="34">
        <f t="shared" si="33"/>
        <v>25</v>
      </c>
      <c r="S173" s="39" t="e">
        <f t="shared" si="34"/>
        <v>#N/A</v>
      </c>
    </row>
    <row r="174" spans="2:19" ht="15">
      <c r="B174" s="33">
        <f t="shared" si="35"/>
        <v>1061</v>
      </c>
      <c r="C174" s="34">
        <f t="shared" si="33"/>
        <v>25</v>
      </c>
      <c r="S174" s="39" t="e">
        <f t="shared" si="34"/>
        <v>#N/A</v>
      </c>
    </row>
    <row r="175" spans="2:19" ht="15">
      <c r="B175" s="33">
        <f t="shared" si="35"/>
        <v>1062</v>
      </c>
      <c r="C175" s="34">
        <f t="shared" si="33"/>
        <v>24</v>
      </c>
      <c r="S175" s="39" t="e">
        <f t="shared" si="34"/>
        <v>#N/A</v>
      </c>
    </row>
    <row r="176" spans="2:19" ht="15">
      <c r="B176" s="33">
        <f t="shared" si="35"/>
        <v>1063</v>
      </c>
      <c r="C176" s="34">
        <f t="shared" si="33"/>
        <v>24</v>
      </c>
      <c r="S176" s="39" t="e">
        <f t="shared" si="34"/>
        <v>#N/A</v>
      </c>
    </row>
    <row r="177" spans="2:19" ht="15">
      <c r="B177" s="33">
        <f t="shared" si="35"/>
        <v>1064</v>
      </c>
      <c r="C177" s="34">
        <f t="shared" si="33"/>
        <v>24</v>
      </c>
      <c r="S177" s="39" t="e">
        <f t="shared" si="34"/>
        <v>#N/A</v>
      </c>
    </row>
    <row r="178" spans="2:19" ht="15">
      <c r="B178" s="33">
        <f t="shared" si="35"/>
        <v>1065</v>
      </c>
      <c r="C178" s="34">
        <f t="shared" si="33"/>
        <v>24</v>
      </c>
      <c r="S178" s="39" t="e">
        <f t="shared" si="34"/>
        <v>#N/A</v>
      </c>
    </row>
    <row r="179" spans="2:19" ht="15">
      <c r="B179" s="33">
        <f t="shared" si="35"/>
        <v>1066</v>
      </c>
      <c r="C179" s="34">
        <f t="shared" si="33"/>
        <v>24</v>
      </c>
      <c r="S179" s="39" t="e">
        <f t="shared" si="34"/>
        <v>#N/A</v>
      </c>
    </row>
    <row r="180" spans="2:19" ht="15">
      <c r="B180" s="33">
        <f t="shared" si="35"/>
        <v>1067</v>
      </c>
      <c r="C180" s="34">
        <f t="shared" si="33"/>
        <v>24</v>
      </c>
      <c r="S180" s="39" t="e">
        <f t="shared" si="34"/>
        <v>#N/A</v>
      </c>
    </row>
    <row r="181" spans="2:19" ht="15">
      <c r="B181" s="33">
        <f t="shared" si="35"/>
        <v>1068</v>
      </c>
      <c r="C181" s="34">
        <f t="shared" si="33"/>
        <v>24</v>
      </c>
      <c r="S181" s="39" t="e">
        <f t="shared" si="34"/>
        <v>#N/A</v>
      </c>
    </row>
    <row r="182" spans="2:19" ht="15">
      <c r="B182" s="33">
        <f t="shared" si="35"/>
        <v>1069</v>
      </c>
      <c r="C182" s="34">
        <f t="shared" si="33"/>
        <v>24</v>
      </c>
      <c r="S182" s="39" t="e">
        <f t="shared" si="34"/>
        <v>#N/A</v>
      </c>
    </row>
    <row r="183" spans="2:19" ht="15">
      <c r="B183" s="33">
        <f t="shared" si="35"/>
        <v>1070</v>
      </c>
      <c r="C183" s="34">
        <f t="shared" si="33"/>
        <v>24</v>
      </c>
      <c r="S183" s="39" t="e">
        <f t="shared" si="34"/>
        <v>#N/A</v>
      </c>
    </row>
    <row r="184" spans="2:19" ht="15">
      <c r="B184" s="33">
        <f t="shared" si="35"/>
        <v>1071</v>
      </c>
      <c r="C184" s="34">
        <f t="shared" si="33"/>
        <v>24</v>
      </c>
      <c r="S184" s="39" t="e">
        <f t="shared" si="34"/>
        <v>#N/A</v>
      </c>
    </row>
    <row r="185" spans="2:19" ht="15">
      <c r="B185" s="33">
        <f t="shared" si="35"/>
        <v>1072</v>
      </c>
      <c r="C185" s="34">
        <f t="shared" si="33"/>
        <v>24</v>
      </c>
      <c r="S185" s="39" t="e">
        <f t="shared" si="34"/>
        <v>#N/A</v>
      </c>
    </row>
    <row r="186" spans="2:19" ht="15">
      <c r="B186" s="33">
        <f t="shared" si="35"/>
        <v>1073</v>
      </c>
      <c r="C186" s="34">
        <f t="shared" si="33"/>
        <v>24</v>
      </c>
      <c r="S186" s="39" t="e">
        <f t="shared" si="34"/>
        <v>#N/A</v>
      </c>
    </row>
    <row r="187" spans="2:19" ht="15">
      <c r="B187" s="33">
        <f t="shared" si="35"/>
        <v>1074</v>
      </c>
      <c r="C187" s="34">
        <f t="shared" si="33"/>
        <v>24</v>
      </c>
      <c r="S187" s="39" t="e">
        <f t="shared" si="34"/>
        <v>#N/A</v>
      </c>
    </row>
    <row r="188" spans="2:19" ht="15">
      <c r="B188" s="33">
        <f t="shared" si="35"/>
        <v>1075</v>
      </c>
      <c r="C188" s="34">
        <f t="shared" si="33"/>
        <v>24</v>
      </c>
      <c r="S188" s="39" t="e">
        <f t="shared" si="34"/>
        <v>#N/A</v>
      </c>
    </row>
    <row r="189" spans="2:19" ht="15">
      <c r="B189" s="33">
        <f t="shared" si="35"/>
        <v>1076</v>
      </c>
      <c r="C189" s="34">
        <f t="shared" si="33"/>
        <v>23</v>
      </c>
      <c r="S189" s="39" t="e">
        <f t="shared" si="34"/>
        <v>#N/A</v>
      </c>
    </row>
    <row r="190" spans="2:19" ht="15">
      <c r="B190" s="33">
        <f t="shared" si="35"/>
        <v>1077</v>
      </c>
      <c r="C190" s="34">
        <f t="shared" si="33"/>
        <v>23</v>
      </c>
      <c r="S190" s="39" t="e">
        <f t="shared" si="34"/>
        <v>#N/A</v>
      </c>
    </row>
    <row r="191" spans="2:19" ht="15">
      <c r="B191" s="33">
        <f t="shared" si="35"/>
        <v>1078</v>
      </c>
      <c r="C191" s="34">
        <f t="shared" si="33"/>
        <v>23</v>
      </c>
      <c r="S191" s="39" t="e">
        <f t="shared" si="34"/>
        <v>#N/A</v>
      </c>
    </row>
    <row r="192" spans="2:19" ht="15">
      <c r="B192" s="33">
        <f t="shared" si="35"/>
        <v>1079</v>
      </c>
      <c r="C192" s="34">
        <f t="shared" si="33"/>
        <v>23</v>
      </c>
      <c r="S192" s="39" t="e">
        <f t="shared" si="34"/>
        <v>#N/A</v>
      </c>
    </row>
    <row r="193" spans="2:19" ht="15">
      <c r="B193" s="33">
        <f t="shared" si="35"/>
        <v>1080</v>
      </c>
      <c r="C193" s="34">
        <f t="shared" si="33"/>
        <v>23</v>
      </c>
      <c r="S193" s="39" t="e">
        <f t="shared" si="34"/>
        <v>#N/A</v>
      </c>
    </row>
    <row r="194" spans="2:19" ht="15">
      <c r="B194" s="33">
        <f t="shared" si="35"/>
        <v>1081</v>
      </c>
      <c r="C194" s="34">
        <f t="shared" si="33"/>
        <v>23</v>
      </c>
      <c r="S194" s="39" t="e">
        <f t="shared" si="34"/>
        <v>#N/A</v>
      </c>
    </row>
    <row r="195" spans="2:19" ht="15">
      <c r="B195" s="33">
        <f t="shared" si="35"/>
        <v>1082</v>
      </c>
      <c r="C195" s="34">
        <f t="shared" si="33"/>
        <v>23</v>
      </c>
      <c r="S195" s="39" t="e">
        <f t="shared" si="34"/>
        <v>#N/A</v>
      </c>
    </row>
    <row r="196" spans="2:19" ht="15">
      <c r="B196" s="33">
        <f t="shared" si="35"/>
        <v>1083</v>
      </c>
      <c r="C196" s="34">
        <f aca="true" t="shared" si="36" ref="C196:C259">Race-INT(Race*B196/RefPY+0.5)+1</f>
        <v>23</v>
      </c>
      <c r="S196" s="39" t="e">
        <f aca="true" t="shared" si="37" ref="S196:S259">VLOOKUP(R196,$K$3:$O$97,5,FALSE)</f>
        <v>#N/A</v>
      </c>
    </row>
    <row r="197" spans="2:19" ht="15">
      <c r="B197" s="33">
        <f aca="true" t="shared" si="38" ref="B197:B260">B196+1</f>
        <v>1084</v>
      </c>
      <c r="C197" s="34">
        <f t="shared" si="36"/>
        <v>23</v>
      </c>
      <c r="S197" s="39" t="e">
        <f t="shared" si="37"/>
        <v>#N/A</v>
      </c>
    </row>
    <row r="198" spans="2:19" ht="15">
      <c r="B198" s="33">
        <f t="shared" si="38"/>
        <v>1085</v>
      </c>
      <c r="C198" s="34">
        <f t="shared" si="36"/>
        <v>23</v>
      </c>
      <c r="S198" s="39" t="e">
        <f t="shared" si="37"/>
        <v>#N/A</v>
      </c>
    </row>
    <row r="199" spans="2:19" ht="15">
      <c r="B199" s="33">
        <f t="shared" si="38"/>
        <v>1086</v>
      </c>
      <c r="C199" s="34">
        <f t="shared" si="36"/>
        <v>23</v>
      </c>
      <c r="S199" s="39" t="e">
        <f t="shared" si="37"/>
        <v>#N/A</v>
      </c>
    </row>
    <row r="200" spans="2:19" ht="15">
      <c r="B200" s="33">
        <f t="shared" si="38"/>
        <v>1087</v>
      </c>
      <c r="C200" s="34">
        <f t="shared" si="36"/>
        <v>23</v>
      </c>
      <c r="S200" s="39" t="e">
        <f t="shared" si="37"/>
        <v>#N/A</v>
      </c>
    </row>
    <row r="201" spans="2:19" ht="15">
      <c r="B201" s="33">
        <f t="shared" si="38"/>
        <v>1088</v>
      </c>
      <c r="C201" s="34">
        <f t="shared" si="36"/>
        <v>23</v>
      </c>
      <c r="S201" s="39" t="e">
        <f t="shared" si="37"/>
        <v>#N/A</v>
      </c>
    </row>
    <row r="202" spans="2:19" ht="15">
      <c r="B202" s="33">
        <f t="shared" si="38"/>
        <v>1089</v>
      </c>
      <c r="C202" s="34">
        <f t="shared" si="36"/>
        <v>23</v>
      </c>
      <c r="S202" s="39" t="e">
        <f t="shared" si="37"/>
        <v>#N/A</v>
      </c>
    </row>
    <row r="203" spans="2:19" ht="15">
      <c r="B203" s="33">
        <f t="shared" si="38"/>
        <v>1090</v>
      </c>
      <c r="C203" s="34">
        <f t="shared" si="36"/>
        <v>22</v>
      </c>
      <c r="S203" s="39" t="e">
        <f t="shared" si="37"/>
        <v>#N/A</v>
      </c>
    </row>
    <row r="204" spans="2:19" ht="15">
      <c r="B204" s="33">
        <f t="shared" si="38"/>
        <v>1091</v>
      </c>
      <c r="C204" s="34">
        <f t="shared" si="36"/>
        <v>22</v>
      </c>
      <c r="S204" s="39" t="e">
        <f t="shared" si="37"/>
        <v>#N/A</v>
      </c>
    </row>
    <row r="205" spans="2:19" ht="15">
      <c r="B205" s="33">
        <f t="shared" si="38"/>
        <v>1092</v>
      </c>
      <c r="C205" s="34">
        <f t="shared" si="36"/>
        <v>22</v>
      </c>
      <c r="S205" s="39" t="e">
        <f t="shared" si="37"/>
        <v>#N/A</v>
      </c>
    </row>
    <row r="206" spans="2:19" ht="15">
      <c r="B206" s="33">
        <f t="shared" si="38"/>
        <v>1093</v>
      </c>
      <c r="C206" s="34">
        <f t="shared" si="36"/>
        <v>22</v>
      </c>
      <c r="S206" s="39" t="e">
        <f t="shared" si="37"/>
        <v>#N/A</v>
      </c>
    </row>
    <row r="207" spans="2:19" ht="15">
      <c r="B207" s="33">
        <f t="shared" si="38"/>
        <v>1094</v>
      </c>
      <c r="C207" s="34">
        <f t="shared" si="36"/>
        <v>22</v>
      </c>
      <c r="S207" s="39" t="e">
        <f t="shared" si="37"/>
        <v>#N/A</v>
      </c>
    </row>
    <row r="208" spans="2:19" ht="15">
      <c r="B208" s="33">
        <f t="shared" si="38"/>
        <v>1095</v>
      </c>
      <c r="C208" s="34">
        <f t="shared" si="36"/>
        <v>22</v>
      </c>
      <c r="S208" s="39" t="e">
        <f t="shared" si="37"/>
        <v>#N/A</v>
      </c>
    </row>
    <row r="209" spans="2:19" ht="15">
      <c r="B209" s="33">
        <f t="shared" si="38"/>
        <v>1096</v>
      </c>
      <c r="C209" s="34">
        <f t="shared" si="36"/>
        <v>22</v>
      </c>
      <c r="S209" s="39" t="e">
        <f t="shared" si="37"/>
        <v>#N/A</v>
      </c>
    </row>
    <row r="210" spans="2:19" ht="15">
      <c r="B210" s="33">
        <f t="shared" si="38"/>
        <v>1097</v>
      </c>
      <c r="C210" s="34">
        <f t="shared" si="36"/>
        <v>22</v>
      </c>
      <c r="S210" s="39" t="e">
        <f t="shared" si="37"/>
        <v>#N/A</v>
      </c>
    </row>
    <row r="211" spans="2:19" ht="15">
      <c r="B211" s="33">
        <f t="shared" si="38"/>
        <v>1098</v>
      </c>
      <c r="C211" s="34">
        <f t="shared" si="36"/>
        <v>22</v>
      </c>
      <c r="S211" s="39" t="e">
        <f t="shared" si="37"/>
        <v>#N/A</v>
      </c>
    </row>
    <row r="212" spans="2:19" ht="15">
      <c r="B212" s="33">
        <f t="shared" si="38"/>
        <v>1099</v>
      </c>
      <c r="C212" s="34">
        <f t="shared" si="36"/>
        <v>22</v>
      </c>
      <c r="S212" s="39" t="e">
        <f t="shared" si="37"/>
        <v>#N/A</v>
      </c>
    </row>
    <row r="213" spans="2:19" ht="15">
      <c r="B213" s="33">
        <f t="shared" si="38"/>
        <v>1100</v>
      </c>
      <c r="C213" s="34">
        <f t="shared" si="36"/>
        <v>22</v>
      </c>
      <c r="S213" s="39" t="e">
        <f t="shared" si="37"/>
        <v>#N/A</v>
      </c>
    </row>
    <row r="214" spans="2:19" ht="15">
      <c r="B214" s="33">
        <f t="shared" si="38"/>
        <v>1101</v>
      </c>
      <c r="C214" s="34">
        <f t="shared" si="36"/>
        <v>22</v>
      </c>
      <c r="S214" s="39" t="e">
        <f t="shared" si="37"/>
        <v>#N/A</v>
      </c>
    </row>
    <row r="215" spans="2:19" ht="15">
      <c r="B215" s="33">
        <f t="shared" si="38"/>
        <v>1102</v>
      </c>
      <c r="C215" s="34">
        <f t="shared" si="36"/>
        <v>22</v>
      </c>
      <c r="S215" s="39" t="e">
        <f t="shared" si="37"/>
        <v>#N/A</v>
      </c>
    </row>
    <row r="216" spans="2:19" ht="15">
      <c r="B216" s="33">
        <f t="shared" si="38"/>
        <v>1103</v>
      </c>
      <c r="C216" s="34">
        <f t="shared" si="36"/>
        <v>22</v>
      </c>
      <c r="S216" s="39" t="e">
        <f t="shared" si="37"/>
        <v>#N/A</v>
      </c>
    </row>
    <row r="217" spans="2:19" ht="15">
      <c r="B217" s="33">
        <f t="shared" si="38"/>
        <v>1104</v>
      </c>
      <c r="C217" s="34">
        <f t="shared" si="36"/>
        <v>21</v>
      </c>
      <c r="S217" s="39" t="e">
        <f t="shared" si="37"/>
        <v>#N/A</v>
      </c>
    </row>
    <row r="218" spans="2:19" ht="15">
      <c r="B218" s="33">
        <f t="shared" si="38"/>
        <v>1105</v>
      </c>
      <c r="C218" s="34">
        <f t="shared" si="36"/>
        <v>21</v>
      </c>
      <c r="S218" s="39" t="e">
        <f t="shared" si="37"/>
        <v>#N/A</v>
      </c>
    </row>
    <row r="219" spans="2:19" ht="15">
      <c r="B219" s="33">
        <f t="shared" si="38"/>
        <v>1106</v>
      </c>
      <c r="C219" s="34">
        <f t="shared" si="36"/>
        <v>21</v>
      </c>
      <c r="S219" s="39" t="e">
        <f t="shared" si="37"/>
        <v>#N/A</v>
      </c>
    </row>
    <row r="220" spans="2:19" ht="15">
      <c r="B220" s="33">
        <f t="shared" si="38"/>
        <v>1107</v>
      </c>
      <c r="C220" s="34">
        <f t="shared" si="36"/>
        <v>21</v>
      </c>
      <c r="S220" s="39" t="e">
        <f t="shared" si="37"/>
        <v>#N/A</v>
      </c>
    </row>
    <row r="221" spans="2:19" ht="15">
      <c r="B221" s="33">
        <f t="shared" si="38"/>
        <v>1108</v>
      </c>
      <c r="C221" s="34">
        <f t="shared" si="36"/>
        <v>21</v>
      </c>
      <c r="S221" s="39" t="e">
        <f t="shared" si="37"/>
        <v>#N/A</v>
      </c>
    </row>
    <row r="222" spans="2:19" ht="15">
      <c r="B222" s="33">
        <f t="shared" si="38"/>
        <v>1109</v>
      </c>
      <c r="C222" s="34">
        <f t="shared" si="36"/>
        <v>21</v>
      </c>
      <c r="S222" s="39" t="e">
        <f t="shared" si="37"/>
        <v>#N/A</v>
      </c>
    </row>
    <row r="223" spans="2:19" ht="15">
      <c r="B223" s="33">
        <f t="shared" si="38"/>
        <v>1110</v>
      </c>
      <c r="C223" s="34">
        <f t="shared" si="36"/>
        <v>21</v>
      </c>
      <c r="S223" s="39" t="e">
        <f t="shared" si="37"/>
        <v>#N/A</v>
      </c>
    </row>
    <row r="224" spans="2:19" ht="15">
      <c r="B224" s="33">
        <f t="shared" si="38"/>
        <v>1111</v>
      </c>
      <c r="C224" s="34">
        <f t="shared" si="36"/>
        <v>21</v>
      </c>
      <c r="S224" s="39" t="e">
        <f t="shared" si="37"/>
        <v>#N/A</v>
      </c>
    </row>
    <row r="225" spans="2:19" ht="15">
      <c r="B225" s="33">
        <f t="shared" si="38"/>
        <v>1112</v>
      </c>
      <c r="C225" s="34">
        <f t="shared" si="36"/>
        <v>21</v>
      </c>
      <c r="S225" s="39" t="e">
        <f t="shared" si="37"/>
        <v>#N/A</v>
      </c>
    </row>
    <row r="226" spans="2:19" ht="15">
      <c r="B226" s="33">
        <f t="shared" si="38"/>
        <v>1113</v>
      </c>
      <c r="C226" s="34">
        <f t="shared" si="36"/>
        <v>21</v>
      </c>
      <c r="S226" s="39" t="e">
        <f t="shared" si="37"/>
        <v>#N/A</v>
      </c>
    </row>
    <row r="227" spans="2:19" ht="15">
      <c r="B227" s="33">
        <f t="shared" si="38"/>
        <v>1114</v>
      </c>
      <c r="C227" s="34">
        <f t="shared" si="36"/>
        <v>21</v>
      </c>
      <c r="S227" s="39" t="e">
        <f t="shared" si="37"/>
        <v>#N/A</v>
      </c>
    </row>
    <row r="228" spans="2:19" ht="15">
      <c r="B228" s="33">
        <f t="shared" si="38"/>
        <v>1115</v>
      </c>
      <c r="C228" s="34">
        <f t="shared" si="36"/>
        <v>21</v>
      </c>
      <c r="S228" s="39" t="e">
        <f t="shared" si="37"/>
        <v>#N/A</v>
      </c>
    </row>
    <row r="229" spans="2:19" ht="15">
      <c r="B229" s="33">
        <f t="shared" si="38"/>
        <v>1116</v>
      </c>
      <c r="C229" s="34">
        <f t="shared" si="36"/>
        <v>21</v>
      </c>
      <c r="S229" s="39" t="e">
        <f t="shared" si="37"/>
        <v>#N/A</v>
      </c>
    </row>
    <row r="230" spans="2:19" ht="15">
      <c r="B230" s="33">
        <f t="shared" si="38"/>
        <v>1117</v>
      </c>
      <c r="C230" s="34">
        <f t="shared" si="36"/>
        <v>21</v>
      </c>
      <c r="S230" s="39" t="e">
        <f t="shared" si="37"/>
        <v>#N/A</v>
      </c>
    </row>
    <row r="231" spans="2:19" ht="15">
      <c r="B231" s="33">
        <f t="shared" si="38"/>
        <v>1118</v>
      </c>
      <c r="C231" s="34">
        <f t="shared" si="36"/>
        <v>20</v>
      </c>
      <c r="S231" s="39" t="e">
        <f t="shared" si="37"/>
        <v>#N/A</v>
      </c>
    </row>
    <row r="232" spans="2:19" ht="15">
      <c r="B232" s="33">
        <f t="shared" si="38"/>
        <v>1119</v>
      </c>
      <c r="C232" s="34">
        <f t="shared" si="36"/>
        <v>20</v>
      </c>
      <c r="S232" s="39" t="e">
        <f t="shared" si="37"/>
        <v>#N/A</v>
      </c>
    </row>
    <row r="233" spans="2:19" ht="15">
      <c r="B233" s="33">
        <f t="shared" si="38"/>
        <v>1120</v>
      </c>
      <c r="C233" s="34">
        <f t="shared" si="36"/>
        <v>20</v>
      </c>
      <c r="S233" s="39" t="e">
        <f t="shared" si="37"/>
        <v>#N/A</v>
      </c>
    </row>
    <row r="234" spans="2:19" ht="15">
      <c r="B234" s="33">
        <f t="shared" si="38"/>
        <v>1121</v>
      </c>
      <c r="C234" s="34">
        <f t="shared" si="36"/>
        <v>20</v>
      </c>
      <c r="S234" s="39" t="e">
        <f t="shared" si="37"/>
        <v>#N/A</v>
      </c>
    </row>
    <row r="235" spans="2:19" ht="15">
      <c r="B235" s="33">
        <f t="shared" si="38"/>
        <v>1122</v>
      </c>
      <c r="C235" s="34">
        <f t="shared" si="36"/>
        <v>20</v>
      </c>
      <c r="S235" s="39" t="e">
        <f t="shared" si="37"/>
        <v>#N/A</v>
      </c>
    </row>
    <row r="236" spans="2:19" ht="15">
      <c r="B236" s="33">
        <f t="shared" si="38"/>
        <v>1123</v>
      </c>
      <c r="C236" s="34">
        <f t="shared" si="36"/>
        <v>20</v>
      </c>
      <c r="S236" s="39" t="e">
        <f t="shared" si="37"/>
        <v>#N/A</v>
      </c>
    </row>
    <row r="237" spans="2:19" ht="15">
      <c r="B237" s="33">
        <f t="shared" si="38"/>
        <v>1124</v>
      </c>
      <c r="C237" s="34">
        <f t="shared" si="36"/>
        <v>20</v>
      </c>
      <c r="S237" s="39" t="e">
        <f t="shared" si="37"/>
        <v>#N/A</v>
      </c>
    </row>
    <row r="238" spans="2:19" ht="15">
      <c r="B238" s="33">
        <f t="shared" si="38"/>
        <v>1125</v>
      </c>
      <c r="C238" s="34">
        <f t="shared" si="36"/>
        <v>20</v>
      </c>
      <c r="S238" s="39" t="e">
        <f t="shared" si="37"/>
        <v>#N/A</v>
      </c>
    </row>
    <row r="239" spans="2:19" ht="15">
      <c r="B239" s="33">
        <f t="shared" si="38"/>
        <v>1126</v>
      </c>
      <c r="C239" s="34">
        <f t="shared" si="36"/>
        <v>20</v>
      </c>
      <c r="S239" s="39" t="e">
        <f t="shared" si="37"/>
        <v>#N/A</v>
      </c>
    </row>
    <row r="240" spans="2:19" ht="15">
      <c r="B240" s="33">
        <f t="shared" si="38"/>
        <v>1127</v>
      </c>
      <c r="C240" s="34">
        <f t="shared" si="36"/>
        <v>20</v>
      </c>
      <c r="S240" s="39" t="e">
        <f t="shared" si="37"/>
        <v>#N/A</v>
      </c>
    </row>
    <row r="241" spans="2:19" ht="15">
      <c r="B241" s="33">
        <f t="shared" si="38"/>
        <v>1128</v>
      </c>
      <c r="C241" s="34">
        <f t="shared" si="36"/>
        <v>20</v>
      </c>
      <c r="S241" s="39" t="e">
        <f t="shared" si="37"/>
        <v>#N/A</v>
      </c>
    </row>
    <row r="242" spans="2:19" ht="15">
      <c r="B242" s="33">
        <f t="shared" si="38"/>
        <v>1129</v>
      </c>
      <c r="C242" s="34">
        <f t="shared" si="36"/>
        <v>20</v>
      </c>
      <c r="S242" s="39" t="e">
        <f t="shared" si="37"/>
        <v>#N/A</v>
      </c>
    </row>
    <row r="243" spans="2:19" ht="15">
      <c r="B243" s="33">
        <f t="shared" si="38"/>
        <v>1130</v>
      </c>
      <c r="C243" s="34">
        <f t="shared" si="36"/>
        <v>20</v>
      </c>
      <c r="S243" s="39" t="e">
        <f t="shared" si="37"/>
        <v>#N/A</v>
      </c>
    </row>
    <row r="244" spans="2:19" ht="15">
      <c r="B244" s="33">
        <f t="shared" si="38"/>
        <v>1131</v>
      </c>
      <c r="C244" s="34">
        <f t="shared" si="36"/>
        <v>20</v>
      </c>
      <c r="S244" s="39" t="e">
        <f t="shared" si="37"/>
        <v>#N/A</v>
      </c>
    </row>
    <row r="245" spans="2:19" ht="15">
      <c r="B245" s="33">
        <f t="shared" si="38"/>
        <v>1132</v>
      </c>
      <c r="C245" s="34">
        <f t="shared" si="36"/>
        <v>19</v>
      </c>
      <c r="S245" s="39" t="e">
        <f t="shared" si="37"/>
        <v>#N/A</v>
      </c>
    </row>
    <row r="246" spans="2:19" ht="15">
      <c r="B246" s="33">
        <f t="shared" si="38"/>
        <v>1133</v>
      </c>
      <c r="C246" s="34">
        <f t="shared" si="36"/>
        <v>19</v>
      </c>
      <c r="S246" s="39" t="e">
        <f t="shared" si="37"/>
        <v>#N/A</v>
      </c>
    </row>
    <row r="247" spans="2:19" ht="15">
      <c r="B247" s="33">
        <f t="shared" si="38"/>
        <v>1134</v>
      </c>
      <c r="C247" s="34">
        <f t="shared" si="36"/>
        <v>19</v>
      </c>
      <c r="S247" s="39" t="e">
        <f t="shared" si="37"/>
        <v>#N/A</v>
      </c>
    </row>
    <row r="248" spans="2:19" ht="15">
      <c r="B248" s="33">
        <f t="shared" si="38"/>
        <v>1135</v>
      </c>
      <c r="C248" s="34">
        <f t="shared" si="36"/>
        <v>19</v>
      </c>
      <c r="S248" s="39" t="e">
        <f t="shared" si="37"/>
        <v>#N/A</v>
      </c>
    </row>
    <row r="249" spans="2:19" ht="15">
      <c r="B249" s="33">
        <f t="shared" si="38"/>
        <v>1136</v>
      </c>
      <c r="C249" s="34">
        <f t="shared" si="36"/>
        <v>19</v>
      </c>
      <c r="S249" s="39" t="e">
        <f t="shared" si="37"/>
        <v>#N/A</v>
      </c>
    </row>
    <row r="250" spans="2:19" ht="15">
      <c r="B250" s="33">
        <f t="shared" si="38"/>
        <v>1137</v>
      </c>
      <c r="C250" s="34">
        <f t="shared" si="36"/>
        <v>19</v>
      </c>
      <c r="S250" s="39" t="e">
        <f t="shared" si="37"/>
        <v>#N/A</v>
      </c>
    </row>
    <row r="251" spans="2:19" ht="15">
      <c r="B251" s="33">
        <f t="shared" si="38"/>
        <v>1138</v>
      </c>
      <c r="C251" s="34">
        <f t="shared" si="36"/>
        <v>19</v>
      </c>
      <c r="S251" s="39" t="e">
        <f t="shared" si="37"/>
        <v>#N/A</v>
      </c>
    </row>
    <row r="252" spans="2:19" ht="15">
      <c r="B252" s="33">
        <f t="shared" si="38"/>
        <v>1139</v>
      </c>
      <c r="C252" s="34">
        <f t="shared" si="36"/>
        <v>19</v>
      </c>
      <c r="S252" s="39" t="e">
        <f t="shared" si="37"/>
        <v>#N/A</v>
      </c>
    </row>
    <row r="253" spans="2:19" ht="15">
      <c r="B253" s="33">
        <f t="shared" si="38"/>
        <v>1140</v>
      </c>
      <c r="C253" s="34">
        <f t="shared" si="36"/>
        <v>19</v>
      </c>
      <c r="S253" s="39" t="e">
        <f t="shared" si="37"/>
        <v>#N/A</v>
      </c>
    </row>
    <row r="254" spans="2:19" ht="15">
      <c r="B254" s="33">
        <f t="shared" si="38"/>
        <v>1141</v>
      </c>
      <c r="C254" s="34">
        <f t="shared" si="36"/>
        <v>19</v>
      </c>
      <c r="S254" s="39" t="e">
        <f t="shared" si="37"/>
        <v>#N/A</v>
      </c>
    </row>
    <row r="255" spans="2:19" ht="15">
      <c r="B255" s="33">
        <f t="shared" si="38"/>
        <v>1142</v>
      </c>
      <c r="C255" s="34">
        <f t="shared" si="36"/>
        <v>19</v>
      </c>
      <c r="S255" s="39" t="e">
        <f t="shared" si="37"/>
        <v>#N/A</v>
      </c>
    </row>
    <row r="256" spans="2:19" ht="15">
      <c r="B256" s="33">
        <f t="shared" si="38"/>
        <v>1143</v>
      </c>
      <c r="C256" s="34">
        <f t="shared" si="36"/>
        <v>19</v>
      </c>
      <c r="S256" s="39" t="e">
        <f t="shared" si="37"/>
        <v>#N/A</v>
      </c>
    </row>
    <row r="257" spans="2:19" ht="15">
      <c r="B257" s="33">
        <f t="shared" si="38"/>
        <v>1144</v>
      </c>
      <c r="C257" s="34">
        <f t="shared" si="36"/>
        <v>19</v>
      </c>
      <c r="S257" s="39" t="e">
        <f t="shared" si="37"/>
        <v>#N/A</v>
      </c>
    </row>
    <row r="258" spans="2:19" ht="15">
      <c r="B258" s="33">
        <f t="shared" si="38"/>
        <v>1145</v>
      </c>
      <c r="C258" s="34">
        <f t="shared" si="36"/>
        <v>19</v>
      </c>
      <c r="S258" s="39" t="e">
        <f t="shared" si="37"/>
        <v>#N/A</v>
      </c>
    </row>
    <row r="259" spans="2:19" ht="15">
      <c r="B259" s="33">
        <f t="shared" si="38"/>
        <v>1146</v>
      </c>
      <c r="C259" s="34">
        <f t="shared" si="36"/>
        <v>18</v>
      </c>
      <c r="S259" s="39" t="e">
        <f t="shared" si="37"/>
        <v>#N/A</v>
      </c>
    </row>
    <row r="260" spans="2:19" ht="15">
      <c r="B260" s="33">
        <f t="shared" si="38"/>
        <v>1147</v>
      </c>
      <c r="C260" s="34">
        <f aca="true" t="shared" si="39" ref="C260:C323">Race-INT(Race*B260/RefPY+0.5)+1</f>
        <v>18</v>
      </c>
      <c r="S260" s="39" t="e">
        <f aca="true" t="shared" si="40" ref="S260:S323">VLOOKUP(R260,$K$3:$O$97,5,FALSE)</f>
        <v>#N/A</v>
      </c>
    </row>
    <row r="261" spans="2:19" ht="15">
      <c r="B261" s="33">
        <f aca="true" t="shared" si="41" ref="B261:B324">B260+1</f>
        <v>1148</v>
      </c>
      <c r="C261" s="34">
        <f t="shared" si="39"/>
        <v>18</v>
      </c>
      <c r="S261" s="39" t="e">
        <f t="shared" si="40"/>
        <v>#N/A</v>
      </c>
    </row>
    <row r="262" spans="2:19" ht="15">
      <c r="B262" s="33">
        <f t="shared" si="41"/>
        <v>1149</v>
      </c>
      <c r="C262" s="34">
        <f t="shared" si="39"/>
        <v>18</v>
      </c>
      <c r="S262" s="39" t="e">
        <f t="shared" si="40"/>
        <v>#N/A</v>
      </c>
    </row>
    <row r="263" spans="2:19" ht="15">
      <c r="B263" s="33">
        <f t="shared" si="41"/>
        <v>1150</v>
      </c>
      <c r="C263" s="34">
        <f t="shared" si="39"/>
        <v>18</v>
      </c>
      <c r="S263" s="39" t="e">
        <f t="shared" si="40"/>
        <v>#N/A</v>
      </c>
    </row>
    <row r="264" spans="2:19" ht="15">
      <c r="B264" s="33">
        <f t="shared" si="41"/>
        <v>1151</v>
      </c>
      <c r="C264" s="34">
        <f t="shared" si="39"/>
        <v>18</v>
      </c>
      <c r="S264" s="39" t="e">
        <f t="shared" si="40"/>
        <v>#N/A</v>
      </c>
    </row>
    <row r="265" spans="2:19" ht="15">
      <c r="B265" s="33">
        <f t="shared" si="41"/>
        <v>1152</v>
      </c>
      <c r="C265" s="34">
        <f t="shared" si="39"/>
        <v>18</v>
      </c>
      <c r="S265" s="39" t="e">
        <f t="shared" si="40"/>
        <v>#N/A</v>
      </c>
    </row>
    <row r="266" spans="2:19" ht="15">
      <c r="B266" s="33">
        <f t="shared" si="41"/>
        <v>1153</v>
      </c>
      <c r="C266" s="34">
        <f t="shared" si="39"/>
        <v>18</v>
      </c>
      <c r="S266" s="39" t="e">
        <f t="shared" si="40"/>
        <v>#N/A</v>
      </c>
    </row>
    <row r="267" spans="2:19" ht="15">
      <c r="B267" s="33">
        <f t="shared" si="41"/>
        <v>1154</v>
      </c>
      <c r="C267" s="34">
        <f t="shared" si="39"/>
        <v>18</v>
      </c>
      <c r="S267" s="39" t="e">
        <f t="shared" si="40"/>
        <v>#N/A</v>
      </c>
    </row>
    <row r="268" spans="2:19" ht="15">
      <c r="B268" s="33">
        <f t="shared" si="41"/>
        <v>1155</v>
      </c>
      <c r="C268" s="34">
        <f t="shared" si="39"/>
        <v>18</v>
      </c>
      <c r="S268" s="39" t="e">
        <f t="shared" si="40"/>
        <v>#N/A</v>
      </c>
    </row>
    <row r="269" spans="2:19" ht="15">
      <c r="B269" s="33">
        <f t="shared" si="41"/>
        <v>1156</v>
      </c>
      <c r="C269" s="34">
        <f t="shared" si="39"/>
        <v>18</v>
      </c>
      <c r="S269" s="39" t="e">
        <f t="shared" si="40"/>
        <v>#N/A</v>
      </c>
    </row>
    <row r="270" spans="2:19" ht="15">
      <c r="B270" s="33">
        <f t="shared" si="41"/>
        <v>1157</v>
      </c>
      <c r="C270" s="34">
        <f t="shared" si="39"/>
        <v>18</v>
      </c>
      <c r="S270" s="39" t="e">
        <f t="shared" si="40"/>
        <v>#N/A</v>
      </c>
    </row>
    <row r="271" spans="2:19" ht="15">
      <c r="B271" s="33">
        <f t="shared" si="41"/>
        <v>1158</v>
      </c>
      <c r="C271" s="34">
        <f t="shared" si="39"/>
        <v>18</v>
      </c>
      <c r="S271" s="39" t="e">
        <f t="shared" si="40"/>
        <v>#N/A</v>
      </c>
    </row>
    <row r="272" spans="2:19" ht="15">
      <c r="B272" s="33">
        <f t="shared" si="41"/>
        <v>1159</v>
      </c>
      <c r="C272" s="34">
        <f t="shared" si="39"/>
        <v>17</v>
      </c>
      <c r="S272" s="39" t="e">
        <f t="shared" si="40"/>
        <v>#N/A</v>
      </c>
    </row>
    <row r="273" spans="2:19" ht="15">
      <c r="B273" s="33">
        <f t="shared" si="41"/>
        <v>1160</v>
      </c>
      <c r="C273" s="34">
        <f t="shared" si="39"/>
        <v>17</v>
      </c>
      <c r="S273" s="39" t="e">
        <f t="shared" si="40"/>
        <v>#N/A</v>
      </c>
    </row>
    <row r="274" spans="2:19" ht="15">
      <c r="B274" s="33">
        <f t="shared" si="41"/>
        <v>1161</v>
      </c>
      <c r="C274" s="34">
        <f t="shared" si="39"/>
        <v>17</v>
      </c>
      <c r="S274" s="39" t="e">
        <f t="shared" si="40"/>
        <v>#N/A</v>
      </c>
    </row>
    <row r="275" spans="2:19" ht="15">
      <c r="B275" s="33">
        <f t="shared" si="41"/>
        <v>1162</v>
      </c>
      <c r="C275" s="34">
        <f t="shared" si="39"/>
        <v>17</v>
      </c>
      <c r="S275" s="39" t="e">
        <f t="shared" si="40"/>
        <v>#N/A</v>
      </c>
    </row>
    <row r="276" spans="2:19" ht="15">
      <c r="B276" s="33">
        <f t="shared" si="41"/>
        <v>1163</v>
      </c>
      <c r="C276" s="34">
        <f t="shared" si="39"/>
        <v>17</v>
      </c>
      <c r="S276" s="39" t="e">
        <f t="shared" si="40"/>
        <v>#N/A</v>
      </c>
    </row>
    <row r="277" spans="2:19" ht="15">
      <c r="B277" s="33">
        <f t="shared" si="41"/>
        <v>1164</v>
      </c>
      <c r="C277" s="34">
        <f t="shared" si="39"/>
        <v>17</v>
      </c>
      <c r="S277" s="39" t="e">
        <f t="shared" si="40"/>
        <v>#N/A</v>
      </c>
    </row>
    <row r="278" spans="2:19" ht="15">
      <c r="B278" s="33">
        <f t="shared" si="41"/>
        <v>1165</v>
      </c>
      <c r="C278" s="34">
        <f t="shared" si="39"/>
        <v>17</v>
      </c>
      <c r="S278" s="39" t="e">
        <f t="shared" si="40"/>
        <v>#N/A</v>
      </c>
    </row>
    <row r="279" spans="2:19" ht="15">
      <c r="B279" s="33">
        <f t="shared" si="41"/>
        <v>1166</v>
      </c>
      <c r="C279" s="34">
        <f t="shared" si="39"/>
        <v>17</v>
      </c>
      <c r="S279" s="39" t="e">
        <f t="shared" si="40"/>
        <v>#N/A</v>
      </c>
    </row>
    <row r="280" spans="2:19" ht="15">
      <c r="B280" s="33">
        <f t="shared" si="41"/>
        <v>1167</v>
      </c>
      <c r="C280" s="34">
        <f t="shared" si="39"/>
        <v>17</v>
      </c>
      <c r="S280" s="39" t="e">
        <f t="shared" si="40"/>
        <v>#N/A</v>
      </c>
    </row>
    <row r="281" spans="2:19" ht="15">
      <c r="B281" s="33">
        <f t="shared" si="41"/>
        <v>1168</v>
      </c>
      <c r="C281" s="34">
        <f t="shared" si="39"/>
        <v>17</v>
      </c>
      <c r="S281" s="39" t="e">
        <f t="shared" si="40"/>
        <v>#N/A</v>
      </c>
    </row>
    <row r="282" spans="2:19" ht="15">
      <c r="B282" s="33">
        <f t="shared" si="41"/>
        <v>1169</v>
      </c>
      <c r="C282" s="34">
        <f t="shared" si="39"/>
        <v>17</v>
      </c>
      <c r="S282" s="39" t="e">
        <f t="shared" si="40"/>
        <v>#N/A</v>
      </c>
    </row>
    <row r="283" spans="2:19" ht="15">
      <c r="B283" s="33">
        <f t="shared" si="41"/>
        <v>1170</v>
      </c>
      <c r="C283" s="34">
        <f t="shared" si="39"/>
        <v>17</v>
      </c>
      <c r="S283" s="39" t="e">
        <f t="shared" si="40"/>
        <v>#N/A</v>
      </c>
    </row>
    <row r="284" spans="2:19" ht="15">
      <c r="B284" s="33">
        <f t="shared" si="41"/>
        <v>1171</v>
      </c>
      <c r="C284" s="34">
        <f t="shared" si="39"/>
        <v>17</v>
      </c>
      <c r="S284" s="39" t="e">
        <f t="shared" si="40"/>
        <v>#N/A</v>
      </c>
    </row>
    <row r="285" spans="2:19" ht="15">
      <c r="B285" s="33">
        <f t="shared" si="41"/>
        <v>1172</v>
      </c>
      <c r="C285" s="34">
        <f t="shared" si="39"/>
        <v>17</v>
      </c>
      <c r="S285" s="39" t="e">
        <f t="shared" si="40"/>
        <v>#N/A</v>
      </c>
    </row>
    <row r="286" spans="2:19" ht="15">
      <c r="B286" s="33">
        <f t="shared" si="41"/>
        <v>1173</v>
      </c>
      <c r="C286" s="34">
        <f t="shared" si="39"/>
        <v>16</v>
      </c>
      <c r="S286" s="39" t="e">
        <f t="shared" si="40"/>
        <v>#N/A</v>
      </c>
    </row>
    <row r="287" spans="2:19" ht="15">
      <c r="B287" s="33">
        <f t="shared" si="41"/>
        <v>1174</v>
      </c>
      <c r="C287" s="34">
        <f t="shared" si="39"/>
        <v>16</v>
      </c>
      <c r="S287" s="39" t="e">
        <f t="shared" si="40"/>
        <v>#N/A</v>
      </c>
    </row>
    <row r="288" spans="2:19" ht="15">
      <c r="B288" s="33">
        <f t="shared" si="41"/>
        <v>1175</v>
      </c>
      <c r="C288" s="34">
        <f t="shared" si="39"/>
        <v>16</v>
      </c>
      <c r="S288" s="39" t="e">
        <f t="shared" si="40"/>
        <v>#N/A</v>
      </c>
    </row>
    <row r="289" spans="2:19" ht="15">
      <c r="B289" s="33">
        <f t="shared" si="41"/>
        <v>1176</v>
      </c>
      <c r="C289" s="34">
        <f t="shared" si="39"/>
        <v>16</v>
      </c>
      <c r="S289" s="39" t="e">
        <f t="shared" si="40"/>
        <v>#N/A</v>
      </c>
    </row>
    <row r="290" spans="2:19" ht="15">
      <c r="B290" s="33">
        <f t="shared" si="41"/>
        <v>1177</v>
      </c>
      <c r="C290" s="34">
        <f t="shared" si="39"/>
        <v>16</v>
      </c>
      <c r="S290" s="39" t="e">
        <f t="shared" si="40"/>
        <v>#N/A</v>
      </c>
    </row>
    <row r="291" spans="2:19" ht="15">
      <c r="B291" s="33">
        <f t="shared" si="41"/>
        <v>1178</v>
      </c>
      <c r="C291" s="34">
        <f t="shared" si="39"/>
        <v>16</v>
      </c>
      <c r="S291" s="39" t="e">
        <f t="shared" si="40"/>
        <v>#N/A</v>
      </c>
    </row>
    <row r="292" spans="2:19" ht="15">
      <c r="B292" s="33">
        <f t="shared" si="41"/>
        <v>1179</v>
      </c>
      <c r="C292" s="34">
        <f t="shared" si="39"/>
        <v>16</v>
      </c>
      <c r="S292" s="39" t="e">
        <f t="shared" si="40"/>
        <v>#N/A</v>
      </c>
    </row>
    <row r="293" spans="2:19" ht="15">
      <c r="B293" s="33">
        <f t="shared" si="41"/>
        <v>1180</v>
      </c>
      <c r="C293" s="34">
        <f t="shared" si="39"/>
        <v>16</v>
      </c>
      <c r="S293" s="39" t="e">
        <f t="shared" si="40"/>
        <v>#N/A</v>
      </c>
    </row>
    <row r="294" spans="2:19" ht="15">
      <c r="B294" s="33">
        <f t="shared" si="41"/>
        <v>1181</v>
      </c>
      <c r="C294" s="34">
        <f t="shared" si="39"/>
        <v>16</v>
      </c>
      <c r="S294" s="39" t="e">
        <f t="shared" si="40"/>
        <v>#N/A</v>
      </c>
    </row>
    <row r="295" spans="2:19" ht="15">
      <c r="B295" s="33">
        <f t="shared" si="41"/>
        <v>1182</v>
      </c>
      <c r="C295" s="34">
        <f t="shared" si="39"/>
        <v>16</v>
      </c>
      <c r="S295" s="39" t="e">
        <f t="shared" si="40"/>
        <v>#N/A</v>
      </c>
    </row>
    <row r="296" spans="2:19" ht="15">
      <c r="B296" s="33">
        <f t="shared" si="41"/>
        <v>1183</v>
      </c>
      <c r="C296" s="34">
        <f t="shared" si="39"/>
        <v>16</v>
      </c>
      <c r="S296" s="39" t="e">
        <f t="shared" si="40"/>
        <v>#N/A</v>
      </c>
    </row>
    <row r="297" spans="2:19" ht="15">
      <c r="B297" s="33">
        <f t="shared" si="41"/>
        <v>1184</v>
      </c>
      <c r="C297" s="34">
        <f t="shared" si="39"/>
        <v>16</v>
      </c>
      <c r="S297" s="39" t="e">
        <f t="shared" si="40"/>
        <v>#N/A</v>
      </c>
    </row>
    <row r="298" spans="2:19" ht="15">
      <c r="B298" s="33">
        <f t="shared" si="41"/>
        <v>1185</v>
      </c>
      <c r="C298" s="34">
        <f t="shared" si="39"/>
        <v>16</v>
      </c>
      <c r="S298" s="39" t="e">
        <f t="shared" si="40"/>
        <v>#N/A</v>
      </c>
    </row>
    <row r="299" spans="2:19" ht="15">
      <c r="B299" s="33">
        <f t="shared" si="41"/>
        <v>1186</v>
      </c>
      <c r="C299" s="34">
        <f t="shared" si="39"/>
        <v>16</v>
      </c>
      <c r="S299" s="39" t="e">
        <f t="shared" si="40"/>
        <v>#N/A</v>
      </c>
    </row>
    <row r="300" spans="2:19" ht="15">
      <c r="B300" s="33">
        <f t="shared" si="41"/>
        <v>1187</v>
      </c>
      <c r="C300" s="34">
        <f t="shared" si="39"/>
        <v>15</v>
      </c>
      <c r="S300" s="39" t="e">
        <f t="shared" si="40"/>
        <v>#N/A</v>
      </c>
    </row>
    <row r="301" spans="2:19" ht="15">
      <c r="B301" s="33">
        <f t="shared" si="41"/>
        <v>1188</v>
      </c>
      <c r="C301" s="34">
        <f t="shared" si="39"/>
        <v>15</v>
      </c>
      <c r="S301" s="39" t="e">
        <f t="shared" si="40"/>
        <v>#N/A</v>
      </c>
    </row>
    <row r="302" spans="2:19" ht="15">
      <c r="B302" s="33">
        <f t="shared" si="41"/>
        <v>1189</v>
      </c>
      <c r="C302" s="34">
        <f t="shared" si="39"/>
        <v>15</v>
      </c>
      <c r="S302" s="39" t="e">
        <f t="shared" si="40"/>
        <v>#N/A</v>
      </c>
    </row>
    <row r="303" spans="2:19" ht="15">
      <c r="B303" s="33">
        <f t="shared" si="41"/>
        <v>1190</v>
      </c>
      <c r="C303" s="34">
        <f t="shared" si="39"/>
        <v>15</v>
      </c>
      <c r="S303" s="39" t="e">
        <f t="shared" si="40"/>
        <v>#N/A</v>
      </c>
    </row>
    <row r="304" spans="2:19" ht="15">
      <c r="B304" s="33">
        <f t="shared" si="41"/>
        <v>1191</v>
      </c>
      <c r="C304" s="34">
        <f t="shared" si="39"/>
        <v>15</v>
      </c>
      <c r="S304" s="39" t="e">
        <f t="shared" si="40"/>
        <v>#N/A</v>
      </c>
    </row>
    <row r="305" spans="2:19" ht="15">
      <c r="B305" s="33">
        <f t="shared" si="41"/>
        <v>1192</v>
      </c>
      <c r="C305" s="34">
        <f t="shared" si="39"/>
        <v>15</v>
      </c>
      <c r="S305" s="39" t="e">
        <f t="shared" si="40"/>
        <v>#N/A</v>
      </c>
    </row>
    <row r="306" spans="2:19" ht="15">
      <c r="B306" s="33">
        <f t="shared" si="41"/>
        <v>1193</v>
      </c>
      <c r="C306" s="34">
        <f t="shared" si="39"/>
        <v>15</v>
      </c>
      <c r="S306" s="39" t="e">
        <f t="shared" si="40"/>
        <v>#N/A</v>
      </c>
    </row>
    <row r="307" spans="2:19" ht="15">
      <c r="B307" s="33">
        <f t="shared" si="41"/>
        <v>1194</v>
      </c>
      <c r="C307" s="34">
        <f t="shared" si="39"/>
        <v>15</v>
      </c>
      <c r="S307" s="39" t="e">
        <f t="shared" si="40"/>
        <v>#N/A</v>
      </c>
    </row>
    <row r="308" spans="2:19" ht="15">
      <c r="B308" s="33">
        <f t="shared" si="41"/>
        <v>1195</v>
      </c>
      <c r="C308" s="34">
        <f t="shared" si="39"/>
        <v>15</v>
      </c>
      <c r="S308" s="39" t="e">
        <f t="shared" si="40"/>
        <v>#N/A</v>
      </c>
    </row>
    <row r="309" spans="2:19" ht="15">
      <c r="B309" s="33">
        <f t="shared" si="41"/>
        <v>1196</v>
      </c>
      <c r="C309" s="34">
        <f t="shared" si="39"/>
        <v>15</v>
      </c>
      <c r="S309" s="39" t="e">
        <f t="shared" si="40"/>
        <v>#N/A</v>
      </c>
    </row>
    <row r="310" spans="2:19" ht="15">
      <c r="B310" s="33">
        <f t="shared" si="41"/>
        <v>1197</v>
      </c>
      <c r="C310" s="34">
        <f t="shared" si="39"/>
        <v>15</v>
      </c>
      <c r="S310" s="39" t="e">
        <f t="shared" si="40"/>
        <v>#N/A</v>
      </c>
    </row>
    <row r="311" spans="2:19" ht="15">
      <c r="B311" s="33">
        <f t="shared" si="41"/>
        <v>1198</v>
      </c>
      <c r="C311" s="34">
        <f t="shared" si="39"/>
        <v>15</v>
      </c>
      <c r="S311" s="39" t="e">
        <f t="shared" si="40"/>
        <v>#N/A</v>
      </c>
    </row>
    <row r="312" spans="2:19" ht="15">
      <c r="B312" s="33">
        <f t="shared" si="41"/>
        <v>1199</v>
      </c>
      <c r="C312" s="34">
        <f t="shared" si="39"/>
        <v>15</v>
      </c>
      <c r="S312" s="39" t="e">
        <f t="shared" si="40"/>
        <v>#N/A</v>
      </c>
    </row>
    <row r="313" spans="2:19" ht="15">
      <c r="B313" s="33">
        <f t="shared" si="41"/>
        <v>1200</v>
      </c>
      <c r="C313" s="34">
        <f t="shared" si="39"/>
        <v>15</v>
      </c>
      <c r="S313" s="39" t="e">
        <f t="shared" si="40"/>
        <v>#N/A</v>
      </c>
    </row>
    <row r="314" spans="2:19" ht="15">
      <c r="B314" s="33">
        <f t="shared" si="41"/>
        <v>1201</v>
      </c>
      <c r="C314" s="34">
        <f t="shared" si="39"/>
        <v>14</v>
      </c>
      <c r="S314" s="39" t="e">
        <f t="shared" si="40"/>
        <v>#N/A</v>
      </c>
    </row>
    <row r="315" spans="2:19" ht="15">
      <c r="B315" s="33">
        <f t="shared" si="41"/>
        <v>1202</v>
      </c>
      <c r="C315" s="34">
        <f t="shared" si="39"/>
        <v>14</v>
      </c>
      <c r="S315" s="39" t="e">
        <f t="shared" si="40"/>
        <v>#N/A</v>
      </c>
    </row>
    <row r="316" spans="2:19" ht="15">
      <c r="B316" s="33">
        <f t="shared" si="41"/>
        <v>1203</v>
      </c>
      <c r="C316" s="34">
        <f t="shared" si="39"/>
        <v>14</v>
      </c>
      <c r="S316" s="39" t="e">
        <f t="shared" si="40"/>
        <v>#N/A</v>
      </c>
    </row>
    <row r="317" spans="2:19" ht="15">
      <c r="B317" s="33">
        <f t="shared" si="41"/>
        <v>1204</v>
      </c>
      <c r="C317" s="34">
        <f t="shared" si="39"/>
        <v>14</v>
      </c>
      <c r="S317" s="39" t="e">
        <f t="shared" si="40"/>
        <v>#N/A</v>
      </c>
    </row>
    <row r="318" spans="2:19" ht="15">
      <c r="B318" s="33">
        <f t="shared" si="41"/>
        <v>1205</v>
      </c>
      <c r="C318" s="34">
        <f t="shared" si="39"/>
        <v>14</v>
      </c>
      <c r="S318" s="39" t="e">
        <f t="shared" si="40"/>
        <v>#N/A</v>
      </c>
    </row>
    <row r="319" spans="2:19" ht="15">
      <c r="B319" s="33">
        <f t="shared" si="41"/>
        <v>1206</v>
      </c>
      <c r="C319" s="34">
        <f t="shared" si="39"/>
        <v>14</v>
      </c>
      <c r="S319" s="39" t="e">
        <f t="shared" si="40"/>
        <v>#N/A</v>
      </c>
    </row>
    <row r="320" spans="2:19" ht="15">
      <c r="B320" s="33">
        <f t="shared" si="41"/>
        <v>1207</v>
      </c>
      <c r="C320" s="34">
        <f t="shared" si="39"/>
        <v>14</v>
      </c>
      <c r="S320" s="39" t="e">
        <f t="shared" si="40"/>
        <v>#N/A</v>
      </c>
    </row>
    <row r="321" spans="2:19" ht="15">
      <c r="B321" s="33">
        <f t="shared" si="41"/>
        <v>1208</v>
      </c>
      <c r="C321" s="34">
        <f t="shared" si="39"/>
        <v>14</v>
      </c>
      <c r="S321" s="39" t="e">
        <f t="shared" si="40"/>
        <v>#N/A</v>
      </c>
    </row>
    <row r="322" spans="2:19" ht="15">
      <c r="B322" s="33">
        <f t="shared" si="41"/>
        <v>1209</v>
      </c>
      <c r="C322" s="34">
        <f t="shared" si="39"/>
        <v>14</v>
      </c>
      <c r="S322" s="39" t="e">
        <f t="shared" si="40"/>
        <v>#N/A</v>
      </c>
    </row>
    <row r="323" spans="2:19" ht="15">
      <c r="B323" s="33">
        <f t="shared" si="41"/>
        <v>1210</v>
      </c>
      <c r="C323" s="34">
        <f t="shared" si="39"/>
        <v>14</v>
      </c>
      <c r="S323" s="39" t="e">
        <f t="shared" si="40"/>
        <v>#N/A</v>
      </c>
    </row>
    <row r="324" spans="2:19" ht="15">
      <c r="B324" s="33">
        <f t="shared" si="41"/>
        <v>1211</v>
      </c>
      <c r="C324" s="34">
        <f aca="true" t="shared" si="42" ref="C324:C387">Race-INT(Race*B324/RefPY+0.5)+1</f>
        <v>14</v>
      </c>
      <c r="S324" s="39" t="e">
        <f aca="true" t="shared" si="43" ref="S324:S387">VLOOKUP(R324,$K$3:$O$97,5,FALSE)</f>
        <v>#N/A</v>
      </c>
    </row>
    <row r="325" spans="2:19" ht="15">
      <c r="B325" s="33">
        <f aca="true" t="shared" si="44" ref="B325:B388">B324+1</f>
        <v>1212</v>
      </c>
      <c r="C325" s="34">
        <f t="shared" si="42"/>
        <v>14</v>
      </c>
      <c r="S325" s="39" t="e">
        <f t="shared" si="43"/>
        <v>#N/A</v>
      </c>
    </row>
    <row r="326" spans="2:19" ht="15">
      <c r="B326" s="33">
        <f t="shared" si="44"/>
        <v>1213</v>
      </c>
      <c r="C326" s="34">
        <f t="shared" si="42"/>
        <v>14</v>
      </c>
      <c r="S326" s="39" t="e">
        <f t="shared" si="43"/>
        <v>#N/A</v>
      </c>
    </row>
    <row r="327" spans="2:19" ht="15">
      <c r="B327" s="33">
        <f t="shared" si="44"/>
        <v>1214</v>
      </c>
      <c r="C327" s="34">
        <f t="shared" si="42"/>
        <v>14</v>
      </c>
      <c r="S327" s="39" t="e">
        <f t="shared" si="43"/>
        <v>#N/A</v>
      </c>
    </row>
    <row r="328" spans="2:19" ht="15">
      <c r="B328" s="33">
        <f t="shared" si="44"/>
        <v>1215</v>
      </c>
      <c r="C328" s="34">
        <f t="shared" si="42"/>
        <v>13</v>
      </c>
      <c r="S328" s="39" t="e">
        <f t="shared" si="43"/>
        <v>#N/A</v>
      </c>
    </row>
    <row r="329" spans="2:19" ht="15">
      <c r="B329" s="33">
        <f t="shared" si="44"/>
        <v>1216</v>
      </c>
      <c r="C329" s="34">
        <f t="shared" si="42"/>
        <v>13</v>
      </c>
      <c r="S329" s="39" t="e">
        <f t="shared" si="43"/>
        <v>#N/A</v>
      </c>
    </row>
    <row r="330" spans="2:19" ht="15">
      <c r="B330" s="33">
        <f t="shared" si="44"/>
        <v>1217</v>
      </c>
      <c r="C330" s="34">
        <f t="shared" si="42"/>
        <v>13</v>
      </c>
      <c r="S330" s="39" t="e">
        <f t="shared" si="43"/>
        <v>#N/A</v>
      </c>
    </row>
    <row r="331" spans="2:19" ht="15">
      <c r="B331" s="33">
        <f t="shared" si="44"/>
        <v>1218</v>
      </c>
      <c r="C331" s="34">
        <f t="shared" si="42"/>
        <v>13</v>
      </c>
      <c r="S331" s="39" t="e">
        <f t="shared" si="43"/>
        <v>#N/A</v>
      </c>
    </row>
    <row r="332" spans="2:19" ht="15">
      <c r="B332" s="33">
        <f t="shared" si="44"/>
        <v>1219</v>
      </c>
      <c r="C332" s="34">
        <f t="shared" si="42"/>
        <v>13</v>
      </c>
      <c r="S332" s="39" t="e">
        <f t="shared" si="43"/>
        <v>#N/A</v>
      </c>
    </row>
    <row r="333" spans="2:19" ht="15">
      <c r="B333" s="33">
        <f t="shared" si="44"/>
        <v>1220</v>
      </c>
      <c r="C333" s="34">
        <f t="shared" si="42"/>
        <v>13</v>
      </c>
      <c r="S333" s="39" t="e">
        <f t="shared" si="43"/>
        <v>#N/A</v>
      </c>
    </row>
    <row r="334" spans="2:19" ht="15">
      <c r="B334" s="33">
        <f t="shared" si="44"/>
        <v>1221</v>
      </c>
      <c r="C334" s="34">
        <f t="shared" si="42"/>
        <v>13</v>
      </c>
      <c r="S334" s="39" t="e">
        <f t="shared" si="43"/>
        <v>#N/A</v>
      </c>
    </row>
    <row r="335" spans="2:19" ht="15">
      <c r="B335" s="33">
        <f t="shared" si="44"/>
        <v>1222</v>
      </c>
      <c r="C335" s="34">
        <f t="shared" si="42"/>
        <v>13</v>
      </c>
      <c r="S335" s="39" t="e">
        <f t="shared" si="43"/>
        <v>#N/A</v>
      </c>
    </row>
    <row r="336" spans="2:19" ht="15">
      <c r="B336" s="33">
        <f t="shared" si="44"/>
        <v>1223</v>
      </c>
      <c r="C336" s="34">
        <f t="shared" si="42"/>
        <v>13</v>
      </c>
      <c r="S336" s="39" t="e">
        <f t="shared" si="43"/>
        <v>#N/A</v>
      </c>
    </row>
    <row r="337" spans="2:19" ht="15">
      <c r="B337" s="33">
        <f t="shared" si="44"/>
        <v>1224</v>
      </c>
      <c r="C337" s="34">
        <f t="shared" si="42"/>
        <v>13</v>
      </c>
      <c r="S337" s="39" t="e">
        <f t="shared" si="43"/>
        <v>#N/A</v>
      </c>
    </row>
    <row r="338" spans="2:19" ht="15">
      <c r="B338" s="33">
        <f t="shared" si="44"/>
        <v>1225</v>
      </c>
      <c r="C338" s="34">
        <f t="shared" si="42"/>
        <v>13</v>
      </c>
      <c r="S338" s="39" t="e">
        <f t="shared" si="43"/>
        <v>#N/A</v>
      </c>
    </row>
    <row r="339" spans="2:19" ht="15">
      <c r="B339" s="33">
        <f t="shared" si="44"/>
        <v>1226</v>
      </c>
      <c r="C339" s="34">
        <f t="shared" si="42"/>
        <v>13</v>
      </c>
      <c r="S339" s="39" t="e">
        <f t="shared" si="43"/>
        <v>#N/A</v>
      </c>
    </row>
    <row r="340" spans="2:19" ht="15">
      <c r="B340" s="33">
        <f t="shared" si="44"/>
        <v>1227</v>
      </c>
      <c r="C340" s="34">
        <f t="shared" si="42"/>
        <v>13</v>
      </c>
      <c r="S340" s="39" t="e">
        <f t="shared" si="43"/>
        <v>#N/A</v>
      </c>
    </row>
    <row r="341" spans="2:19" ht="15">
      <c r="B341" s="33">
        <f t="shared" si="44"/>
        <v>1228</v>
      </c>
      <c r="C341" s="34">
        <f t="shared" si="42"/>
        <v>13</v>
      </c>
      <c r="S341" s="39" t="e">
        <f t="shared" si="43"/>
        <v>#N/A</v>
      </c>
    </row>
    <row r="342" spans="2:19" ht="15">
      <c r="B342" s="33">
        <f t="shared" si="44"/>
        <v>1229</v>
      </c>
      <c r="C342" s="34">
        <f t="shared" si="42"/>
        <v>12</v>
      </c>
      <c r="S342" s="39" t="e">
        <f t="shared" si="43"/>
        <v>#N/A</v>
      </c>
    </row>
    <row r="343" spans="2:19" ht="15">
      <c r="B343" s="33">
        <f t="shared" si="44"/>
        <v>1230</v>
      </c>
      <c r="C343" s="34">
        <f t="shared" si="42"/>
        <v>12</v>
      </c>
      <c r="S343" s="39" t="e">
        <f t="shared" si="43"/>
        <v>#N/A</v>
      </c>
    </row>
    <row r="344" spans="2:19" ht="15">
      <c r="B344" s="33">
        <f t="shared" si="44"/>
        <v>1231</v>
      </c>
      <c r="C344" s="34">
        <f t="shared" si="42"/>
        <v>12</v>
      </c>
      <c r="S344" s="39" t="e">
        <f t="shared" si="43"/>
        <v>#N/A</v>
      </c>
    </row>
    <row r="345" spans="2:19" ht="15">
      <c r="B345" s="33">
        <f t="shared" si="44"/>
        <v>1232</v>
      </c>
      <c r="C345" s="34">
        <f t="shared" si="42"/>
        <v>12</v>
      </c>
      <c r="S345" s="39" t="e">
        <f t="shared" si="43"/>
        <v>#N/A</v>
      </c>
    </row>
    <row r="346" spans="2:19" ht="15">
      <c r="B346" s="33">
        <f t="shared" si="44"/>
        <v>1233</v>
      </c>
      <c r="C346" s="34">
        <f t="shared" si="42"/>
        <v>12</v>
      </c>
      <c r="S346" s="39" t="e">
        <f t="shared" si="43"/>
        <v>#N/A</v>
      </c>
    </row>
    <row r="347" spans="2:19" ht="15">
      <c r="B347" s="33">
        <f t="shared" si="44"/>
        <v>1234</v>
      </c>
      <c r="C347" s="34">
        <f t="shared" si="42"/>
        <v>12</v>
      </c>
      <c r="S347" s="39" t="e">
        <f t="shared" si="43"/>
        <v>#N/A</v>
      </c>
    </row>
    <row r="348" spans="2:19" ht="15">
      <c r="B348" s="33">
        <f t="shared" si="44"/>
        <v>1235</v>
      </c>
      <c r="C348" s="34">
        <f t="shared" si="42"/>
        <v>12</v>
      </c>
      <c r="S348" s="39" t="e">
        <f t="shared" si="43"/>
        <v>#N/A</v>
      </c>
    </row>
    <row r="349" spans="2:19" ht="15">
      <c r="B349" s="33">
        <f t="shared" si="44"/>
        <v>1236</v>
      </c>
      <c r="C349" s="34">
        <f t="shared" si="42"/>
        <v>12</v>
      </c>
      <c r="S349" s="39" t="e">
        <f t="shared" si="43"/>
        <v>#N/A</v>
      </c>
    </row>
    <row r="350" spans="2:19" ht="15">
      <c r="B350" s="33">
        <f t="shared" si="44"/>
        <v>1237</v>
      </c>
      <c r="C350" s="34">
        <f t="shared" si="42"/>
        <v>12</v>
      </c>
      <c r="S350" s="39" t="e">
        <f t="shared" si="43"/>
        <v>#N/A</v>
      </c>
    </row>
    <row r="351" spans="2:19" ht="15">
      <c r="B351" s="33">
        <f t="shared" si="44"/>
        <v>1238</v>
      </c>
      <c r="C351" s="34">
        <f t="shared" si="42"/>
        <v>12</v>
      </c>
      <c r="S351" s="39" t="e">
        <f t="shared" si="43"/>
        <v>#N/A</v>
      </c>
    </row>
    <row r="352" spans="2:19" ht="15">
      <c r="B352" s="33">
        <f t="shared" si="44"/>
        <v>1239</v>
      </c>
      <c r="C352" s="34">
        <f t="shared" si="42"/>
        <v>12</v>
      </c>
      <c r="S352" s="39" t="e">
        <f t="shared" si="43"/>
        <v>#N/A</v>
      </c>
    </row>
    <row r="353" spans="2:19" ht="15">
      <c r="B353" s="33">
        <f t="shared" si="44"/>
        <v>1240</v>
      </c>
      <c r="C353" s="34">
        <f t="shared" si="42"/>
        <v>12</v>
      </c>
      <c r="S353" s="39" t="e">
        <f t="shared" si="43"/>
        <v>#N/A</v>
      </c>
    </row>
    <row r="354" spans="2:19" ht="15">
      <c r="B354" s="33">
        <f t="shared" si="44"/>
        <v>1241</v>
      </c>
      <c r="C354" s="34">
        <f t="shared" si="42"/>
        <v>12</v>
      </c>
      <c r="S354" s="39" t="e">
        <f t="shared" si="43"/>
        <v>#N/A</v>
      </c>
    </row>
    <row r="355" spans="2:19" ht="15">
      <c r="B355" s="33">
        <f t="shared" si="44"/>
        <v>1242</v>
      </c>
      <c r="C355" s="34">
        <f t="shared" si="42"/>
        <v>12</v>
      </c>
      <c r="S355" s="39" t="e">
        <f t="shared" si="43"/>
        <v>#N/A</v>
      </c>
    </row>
    <row r="356" spans="2:19" ht="15">
      <c r="B356" s="33">
        <f t="shared" si="44"/>
        <v>1243</v>
      </c>
      <c r="C356" s="34">
        <f t="shared" si="42"/>
        <v>11</v>
      </c>
      <c r="S356" s="39" t="e">
        <f t="shared" si="43"/>
        <v>#N/A</v>
      </c>
    </row>
    <row r="357" spans="2:19" ht="15">
      <c r="B357" s="33">
        <f t="shared" si="44"/>
        <v>1244</v>
      </c>
      <c r="C357" s="34">
        <f t="shared" si="42"/>
        <v>11</v>
      </c>
      <c r="S357" s="39" t="e">
        <f t="shared" si="43"/>
        <v>#N/A</v>
      </c>
    </row>
    <row r="358" spans="2:19" ht="15">
      <c r="B358" s="33">
        <f t="shared" si="44"/>
        <v>1245</v>
      </c>
      <c r="C358" s="34">
        <f t="shared" si="42"/>
        <v>11</v>
      </c>
      <c r="S358" s="39" t="e">
        <f t="shared" si="43"/>
        <v>#N/A</v>
      </c>
    </row>
    <row r="359" spans="2:19" ht="15">
      <c r="B359" s="33">
        <f t="shared" si="44"/>
        <v>1246</v>
      </c>
      <c r="C359" s="34">
        <f t="shared" si="42"/>
        <v>11</v>
      </c>
      <c r="S359" s="39" t="e">
        <f t="shared" si="43"/>
        <v>#N/A</v>
      </c>
    </row>
    <row r="360" spans="2:19" ht="15">
      <c r="B360" s="33">
        <f t="shared" si="44"/>
        <v>1247</v>
      </c>
      <c r="C360" s="34">
        <f t="shared" si="42"/>
        <v>11</v>
      </c>
      <c r="S360" s="39" t="e">
        <f t="shared" si="43"/>
        <v>#N/A</v>
      </c>
    </row>
    <row r="361" spans="2:19" ht="15">
      <c r="B361" s="33">
        <f t="shared" si="44"/>
        <v>1248</v>
      </c>
      <c r="C361" s="34">
        <f t="shared" si="42"/>
        <v>11</v>
      </c>
      <c r="S361" s="39" t="e">
        <f t="shared" si="43"/>
        <v>#N/A</v>
      </c>
    </row>
    <row r="362" spans="2:19" ht="15">
      <c r="B362" s="33">
        <f t="shared" si="44"/>
        <v>1249</v>
      </c>
      <c r="C362" s="34">
        <f t="shared" si="42"/>
        <v>11</v>
      </c>
      <c r="S362" s="39" t="e">
        <f t="shared" si="43"/>
        <v>#N/A</v>
      </c>
    </row>
    <row r="363" spans="2:19" ht="15">
      <c r="B363" s="33">
        <f t="shared" si="44"/>
        <v>1250</v>
      </c>
      <c r="C363" s="34">
        <f t="shared" si="42"/>
        <v>11</v>
      </c>
      <c r="S363" s="39" t="e">
        <f t="shared" si="43"/>
        <v>#N/A</v>
      </c>
    </row>
    <row r="364" spans="2:19" ht="15">
      <c r="B364" s="33">
        <f t="shared" si="44"/>
        <v>1251</v>
      </c>
      <c r="C364" s="34">
        <f t="shared" si="42"/>
        <v>11</v>
      </c>
      <c r="S364" s="39" t="e">
        <f t="shared" si="43"/>
        <v>#N/A</v>
      </c>
    </row>
    <row r="365" spans="2:19" ht="15">
      <c r="B365" s="33">
        <f t="shared" si="44"/>
        <v>1252</v>
      </c>
      <c r="C365" s="34">
        <f t="shared" si="42"/>
        <v>11</v>
      </c>
      <c r="S365" s="39" t="e">
        <f t="shared" si="43"/>
        <v>#N/A</v>
      </c>
    </row>
    <row r="366" spans="2:19" ht="15">
      <c r="B366" s="33">
        <f t="shared" si="44"/>
        <v>1253</v>
      </c>
      <c r="C366" s="34">
        <f t="shared" si="42"/>
        <v>11</v>
      </c>
      <c r="S366" s="39" t="e">
        <f t="shared" si="43"/>
        <v>#N/A</v>
      </c>
    </row>
    <row r="367" spans="2:19" ht="15">
      <c r="B367" s="33">
        <f t="shared" si="44"/>
        <v>1254</v>
      </c>
      <c r="C367" s="34">
        <f t="shared" si="42"/>
        <v>11</v>
      </c>
      <c r="S367" s="39" t="e">
        <f t="shared" si="43"/>
        <v>#N/A</v>
      </c>
    </row>
    <row r="368" spans="2:19" ht="15">
      <c r="B368" s="33">
        <f t="shared" si="44"/>
        <v>1255</v>
      </c>
      <c r="C368" s="34">
        <f t="shared" si="42"/>
        <v>11</v>
      </c>
      <c r="S368" s="39" t="e">
        <f t="shared" si="43"/>
        <v>#N/A</v>
      </c>
    </row>
    <row r="369" spans="2:19" ht="15">
      <c r="B369" s="33">
        <f t="shared" si="44"/>
        <v>1256</v>
      </c>
      <c r="C369" s="34">
        <f t="shared" si="42"/>
        <v>11</v>
      </c>
      <c r="S369" s="39" t="e">
        <f t="shared" si="43"/>
        <v>#N/A</v>
      </c>
    </row>
    <row r="370" spans="2:19" ht="15">
      <c r="B370" s="33">
        <f t="shared" si="44"/>
        <v>1257</v>
      </c>
      <c r="C370" s="34">
        <f t="shared" si="42"/>
        <v>10</v>
      </c>
      <c r="S370" s="39" t="e">
        <f t="shared" si="43"/>
        <v>#N/A</v>
      </c>
    </row>
    <row r="371" spans="2:19" ht="15">
      <c r="B371" s="33">
        <f t="shared" si="44"/>
        <v>1258</v>
      </c>
      <c r="C371" s="34">
        <f t="shared" si="42"/>
        <v>10</v>
      </c>
      <c r="S371" s="39" t="e">
        <f t="shared" si="43"/>
        <v>#N/A</v>
      </c>
    </row>
    <row r="372" spans="2:19" ht="15">
      <c r="B372" s="33">
        <f t="shared" si="44"/>
        <v>1259</v>
      </c>
      <c r="C372" s="34">
        <f t="shared" si="42"/>
        <v>10</v>
      </c>
      <c r="S372" s="39" t="e">
        <f t="shared" si="43"/>
        <v>#N/A</v>
      </c>
    </row>
    <row r="373" spans="2:19" ht="15">
      <c r="B373" s="33">
        <f t="shared" si="44"/>
        <v>1260</v>
      </c>
      <c r="C373" s="34">
        <f t="shared" si="42"/>
        <v>10</v>
      </c>
      <c r="S373" s="39" t="e">
        <f t="shared" si="43"/>
        <v>#N/A</v>
      </c>
    </row>
    <row r="374" spans="2:19" ht="15">
      <c r="B374" s="33">
        <f t="shared" si="44"/>
        <v>1261</v>
      </c>
      <c r="C374" s="34">
        <f t="shared" si="42"/>
        <v>10</v>
      </c>
      <c r="S374" s="39" t="e">
        <f t="shared" si="43"/>
        <v>#N/A</v>
      </c>
    </row>
    <row r="375" spans="2:19" ht="15">
      <c r="B375" s="33">
        <f t="shared" si="44"/>
        <v>1262</v>
      </c>
      <c r="C375" s="34">
        <f t="shared" si="42"/>
        <v>10</v>
      </c>
      <c r="S375" s="39" t="e">
        <f t="shared" si="43"/>
        <v>#N/A</v>
      </c>
    </row>
    <row r="376" spans="2:19" ht="15">
      <c r="B376" s="33">
        <f t="shared" si="44"/>
        <v>1263</v>
      </c>
      <c r="C376" s="34">
        <f t="shared" si="42"/>
        <v>10</v>
      </c>
      <c r="S376" s="39" t="e">
        <f t="shared" si="43"/>
        <v>#N/A</v>
      </c>
    </row>
    <row r="377" spans="2:19" ht="15">
      <c r="B377" s="33">
        <f t="shared" si="44"/>
        <v>1264</v>
      </c>
      <c r="C377" s="34">
        <f t="shared" si="42"/>
        <v>10</v>
      </c>
      <c r="S377" s="39" t="e">
        <f t="shared" si="43"/>
        <v>#N/A</v>
      </c>
    </row>
    <row r="378" spans="2:19" ht="15">
      <c r="B378" s="33">
        <f t="shared" si="44"/>
        <v>1265</v>
      </c>
      <c r="C378" s="34">
        <f t="shared" si="42"/>
        <v>10</v>
      </c>
      <c r="S378" s="39" t="e">
        <f t="shared" si="43"/>
        <v>#N/A</v>
      </c>
    </row>
    <row r="379" spans="2:19" ht="15">
      <c r="B379" s="33">
        <f t="shared" si="44"/>
        <v>1266</v>
      </c>
      <c r="C379" s="34">
        <f t="shared" si="42"/>
        <v>10</v>
      </c>
      <c r="S379" s="39" t="e">
        <f t="shared" si="43"/>
        <v>#N/A</v>
      </c>
    </row>
    <row r="380" spans="2:19" ht="15">
      <c r="B380" s="33">
        <f t="shared" si="44"/>
        <v>1267</v>
      </c>
      <c r="C380" s="34">
        <f t="shared" si="42"/>
        <v>10</v>
      </c>
      <c r="S380" s="39" t="e">
        <f t="shared" si="43"/>
        <v>#N/A</v>
      </c>
    </row>
    <row r="381" spans="2:19" ht="15">
      <c r="B381" s="33">
        <f t="shared" si="44"/>
        <v>1268</v>
      </c>
      <c r="C381" s="34">
        <f t="shared" si="42"/>
        <v>10</v>
      </c>
      <c r="S381" s="39" t="e">
        <f t="shared" si="43"/>
        <v>#N/A</v>
      </c>
    </row>
    <row r="382" spans="2:19" ht="15">
      <c r="B382" s="33">
        <f t="shared" si="44"/>
        <v>1269</v>
      </c>
      <c r="C382" s="34">
        <f t="shared" si="42"/>
        <v>10</v>
      </c>
      <c r="S382" s="39" t="e">
        <f t="shared" si="43"/>
        <v>#N/A</v>
      </c>
    </row>
    <row r="383" spans="2:19" ht="15">
      <c r="B383" s="33">
        <f t="shared" si="44"/>
        <v>1270</v>
      </c>
      <c r="C383" s="34">
        <f t="shared" si="42"/>
        <v>10</v>
      </c>
      <c r="S383" s="39" t="e">
        <f t="shared" si="43"/>
        <v>#N/A</v>
      </c>
    </row>
    <row r="384" spans="2:19" ht="15">
      <c r="B384" s="33">
        <f t="shared" si="44"/>
        <v>1271</v>
      </c>
      <c r="C384" s="34">
        <f t="shared" si="42"/>
        <v>9</v>
      </c>
      <c r="S384" s="39" t="e">
        <f t="shared" si="43"/>
        <v>#N/A</v>
      </c>
    </row>
    <row r="385" spans="2:19" ht="15">
      <c r="B385" s="33">
        <f t="shared" si="44"/>
        <v>1272</v>
      </c>
      <c r="C385" s="34">
        <f t="shared" si="42"/>
        <v>9</v>
      </c>
      <c r="S385" s="39" t="e">
        <f t="shared" si="43"/>
        <v>#N/A</v>
      </c>
    </row>
    <row r="386" spans="2:19" ht="15">
      <c r="B386" s="33">
        <f t="shared" si="44"/>
        <v>1273</v>
      </c>
      <c r="C386" s="34">
        <f t="shared" si="42"/>
        <v>9</v>
      </c>
      <c r="S386" s="39" t="e">
        <f t="shared" si="43"/>
        <v>#N/A</v>
      </c>
    </row>
    <row r="387" spans="2:19" ht="15">
      <c r="B387" s="33">
        <f t="shared" si="44"/>
        <v>1274</v>
      </c>
      <c r="C387" s="34">
        <f t="shared" si="42"/>
        <v>9</v>
      </c>
      <c r="S387" s="39" t="e">
        <f t="shared" si="43"/>
        <v>#N/A</v>
      </c>
    </row>
    <row r="388" spans="2:19" ht="15">
      <c r="B388" s="33">
        <f t="shared" si="44"/>
        <v>1275</v>
      </c>
      <c r="C388" s="34">
        <f aca="true" t="shared" si="45" ref="C388:C451">Race-INT(Race*B388/RefPY+0.5)+1</f>
        <v>9</v>
      </c>
      <c r="S388" s="39" t="e">
        <f aca="true" t="shared" si="46" ref="S388:S451">VLOOKUP(R388,$K$3:$O$97,5,FALSE)</f>
        <v>#N/A</v>
      </c>
    </row>
    <row r="389" spans="2:19" ht="15">
      <c r="B389" s="33">
        <f aca="true" t="shared" si="47" ref="B389:B452">B388+1</f>
        <v>1276</v>
      </c>
      <c r="C389" s="34">
        <f t="shared" si="45"/>
        <v>9</v>
      </c>
      <c r="S389" s="39" t="e">
        <f t="shared" si="46"/>
        <v>#N/A</v>
      </c>
    </row>
    <row r="390" spans="2:19" ht="15">
      <c r="B390" s="33">
        <f t="shared" si="47"/>
        <v>1277</v>
      </c>
      <c r="C390" s="34">
        <f t="shared" si="45"/>
        <v>9</v>
      </c>
      <c r="S390" s="39" t="e">
        <f t="shared" si="46"/>
        <v>#N/A</v>
      </c>
    </row>
    <row r="391" spans="2:19" ht="15">
      <c r="B391" s="33">
        <f t="shared" si="47"/>
        <v>1278</v>
      </c>
      <c r="C391" s="34">
        <f t="shared" si="45"/>
        <v>9</v>
      </c>
      <c r="S391" s="39" t="e">
        <f t="shared" si="46"/>
        <v>#N/A</v>
      </c>
    </row>
    <row r="392" spans="2:19" ht="15">
      <c r="B392" s="33">
        <f t="shared" si="47"/>
        <v>1279</v>
      </c>
      <c r="C392" s="34">
        <f t="shared" si="45"/>
        <v>9</v>
      </c>
      <c r="S392" s="39" t="e">
        <f t="shared" si="46"/>
        <v>#N/A</v>
      </c>
    </row>
    <row r="393" spans="2:19" ht="15">
      <c r="B393" s="33">
        <f t="shared" si="47"/>
        <v>1280</v>
      </c>
      <c r="C393" s="34">
        <f t="shared" si="45"/>
        <v>9</v>
      </c>
      <c r="S393" s="39" t="e">
        <f t="shared" si="46"/>
        <v>#N/A</v>
      </c>
    </row>
    <row r="394" spans="2:19" ht="15">
      <c r="B394" s="33">
        <f t="shared" si="47"/>
        <v>1281</v>
      </c>
      <c r="C394" s="34">
        <f t="shared" si="45"/>
        <v>9</v>
      </c>
      <c r="S394" s="39" t="e">
        <f t="shared" si="46"/>
        <v>#N/A</v>
      </c>
    </row>
    <row r="395" spans="2:19" ht="15">
      <c r="B395" s="33">
        <f t="shared" si="47"/>
        <v>1282</v>
      </c>
      <c r="C395" s="34">
        <f t="shared" si="45"/>
        <v>9</v>
      </c>
      <c r="S395" s="39" t="e">
        <f t="shared" si="46"/>
        <v>#N/A</v>
      </c>
    </row>
    <row r="396" spans="2:19" ht="15">
      <c r="B396" s="33">
        <f t="shared" si="47"/>
        <v>1283</v>
      </c>
      <c r="C396" s="34">
        <f t="shared" si="45"/>
        <v>9</v>
      </c>
      <c r="S396" s="39" t="e">
        <f t="shared" si="46"/>
        <v>#N/A</v>
      </c>
    </row>
    <row r="397" spans="2:19" ht="15">
      <c r="B397" s="33">
        <f t="shared" si="47"/>
        <v>1284</v>
      </c>
      <c r="C397" s="34">
        <f t="shared" si="45"/>
        <v>8</v>
      </c>
      <c r="S397" s="39" t="e">
        <f t="shared" si="46"/>
        <v>#N/A</v>
      </c>
    </row>
    <row r="398" spans="2:19" ht="15">
      <c r="B398" s="33">
        <f t="shared" si="47"/>
        <v>1285</v>
      </c>
      <c r="C398" s="34">
        <f t="shared" si="45"/>
        <v>8</v>
      </c>
      <c r="S398" s="39" t="e">
        <f t="shared" si="46"/>
        <v>#N/A</v>
      </c>
    </row>
    <row r="399" spans="2:19" ht="15">
      <c r="B399" s="33">
        <f t="shared" si="47"/>
        <v>1286</v>
      </c>
      <c r="C399" s="34">
        <f t="shared" si="45"/>
        <v>8</v>
      </c>
      <c r="S399" s="39" t="e">
        <f t="shared" si="46"/>
        <v>#N/A</v>
      </c>
    </row>
    <row r="400" spans="2:19" ht="15">
      <c r="B400" s="33">
        <f t="shared" si="47"/>
        <v>1287</v>
      </c>
      <c r="C400" s="34">
        <f t="shared" si="45"/>
        <v>8</v>
      </c>
      <c r="S400" s="39" t="e">
        <f t="shared" si="46"/>
        <v>#N/A</v>
      </c>
    </row>
    <row r="401" spans="2:19" ht="15">
      <c r="B401" s="33">
        <f t="shared" si="47"/>
        <v>1288</v>
      </c>
      <c r="C401" s="34">
        <f t="shared" si="45"/>
        <v>8</v>
      </c>
      <c r="S401" s="39" t="e">
        <f t="shared" si="46"/>
        <v>#N/A</v>
      </c>
    </row>
    <row r="402" spans="2:19" ht="15">
      <c r="B402" s="33">
        <f t="shared" si="47"/>
        <v>1289</v>
      </c>
      <c r="C402" s="34">
        <f t="shared" si="45"/>
        <v>8</v>
      </c>
      <c r="S402" s="39" t="e">
        <f t="shared" si="46"/>
        <v>#N/A</v>
      </c>
    </row>
    <row r="403" spans="2:19" ht="15">
      <c r="B403" s="33">
        <f t="shared" si="47"/>
        <v>1290</v>
      </c>
      <c r="C403" s="34">
        <f t="shared" si="45"/>
        <v>8</v>
      </c>
      <c r="S403" s="39" t="e">
        <f t="shared" si="46"/>
        <v>#N/A</v>
      </c>
    </row>
    <row r="404" spans="2:19" ht="15">
      <c r="B404" s="33">
        <f t="shared" si="47"/>
        <v>1291</v>
      </c>
      <c r="C404" s="34">
        <f t="shared" si="45"/>
        <v>8</v>
      </c>
      <c r="S404" s="39" t="e">
        <f t="shared" si="46"/>
        <v>#N/A</v>
      </c>
    </row>
    <row r="405" spans="2:19" ht="15">
      <c r="B405" s="33">
        <f t="shared" si="47"/>
        <v>1292</v>
      </c>
      <c r="C405" s="34">
        <f t="shared" si="45"/>
        <v>8</v>
      </c>
      <c r="S405" s="39" t="e">
        <f t="shared" si="46"/>
        <v>#N/A</v>
      </c>
    </row>
    <row r="406" spans="2:19" ht="15">
      <c r="B406" s="33">
        <f t="shared" si="47"/>
        <v>1293</v>
      </c>
      <c r="C406" s="34">
        <f t="shared" si="45"/>
        <v>8</v>
      </c>
      <c r="S406" s="39" t="e">
        <f t="shared" si="46"/>
        <v>#N/A</v>
      </c>
    </row>
    <row r="407" spans="2:19" ht="15">
      <c r="B407" s="33">
        <f t="shared" si="47"/>
        <v>1294</v>
      </c>
      <c r="C407" s="34">
        <f t="shared" si="45"/>
        <v>8</v>
      </c>
      <c r="S407" s="39" t="e">
        <f t="shared" si="46"/>
        <v>#N/A</v>
      </c>
    </row>
    <row r="408" spans="2:19" ht="15">
      <c r="B408" s="33">
        <f t="shared" si="47"/>
        <v>1295</v>
      </c>
      <c r="C408" s="34">
        <f t="shared" si="45"/>
        <v>8</v>
      </c>
      <c r="S408" s="39" t="e">
        <f t="shared" si="46"/>
        <v>#N/A</v>
      </c>
    </row>
    <row r="409" spans="2:19" ht="15">
      <c r="B409" s="33">
        <f t="shared" si="47"/>
        <v>1296</v>
      </c>
      <c r="C409" s="34">
        <f t="shared" si="45"/>
        <v>8</v>
      </c>
      <c r="S409" s="39" t="e">
        <f t="shared" si="46"/>
        <v>#N/A</v>
      </c>
    </row>
    <row r="410" spans="2:19" ht="15">
      <c r="B410" s="33">
        <f t="shared" si="47"/>
        <v>1297</v>
      </c>
      <c r="C410" s="34">
        <f t="shared" si="45"/>
        <v>8</v>
      </c>
      <c r="S410" s="39" t="e">
        <f t="shared" si="46"/>
        <v>#N/A</v>
      </c>
    </row>
    <row r="411" spans="2:19" ht="15">
      <c r="B411" s="33">
        <f t="shared" si="47"/>
        <v>1298</v>
      </c>
      <c r="C411" s="34">
        <f t="shared" si="45"/>
        <v>7</v>
      </c>
      <c r="S411" s="39" t="e">
        <f t="shared" si="46"/>
        <v>#N/A</v>
      </c>
    </row>
    <row r="412" spans="2:19" ht="15">
      <c r="B412" s="33">
        <f t="shared" si="47"/>
        <v>1299</v>
      </c>
      <c r="C412" s="34">
        <f t="shared" si="45"/>
        <v>7</v>
      </c>
      <c r="S412" s="39" t="e">
        <f t="shared" si="46"/>
        <v>#N/A</v>
      </c>
    </row>
    <row r="413" spans="2:19" ht="15">
      <c r="B413" s="33">
        <f t="shared" si="47"/>
        <v>1300</v>
      </c>
      <c r="C413" s="34">
        <f t="shared" si="45"/>
        <v>7</v>
      </c>
      <c r="S413" s="39" t="e">
        <f t="shared" si="46"/>
        <v>#N/A</v>
      </c>
    </row>
    <row r="414" spans="2:19" ht="15">
      <c r="B414" s="33">
        <f t="shared" si="47"/>
        <v>1301</v>
      </c>
      <c r="C414" s="34">
        <f t="shared" si="45"/>
        <v>7</v>
      </c>
      <c r="S414" s="39" t="e">
        <f t="shared" si="46"/>
        <v>#N/A</v>
      </c>
    </row>
    <row r="415" spans="2:19" ht="15">
      <c r="B415" s="33">
        <f t="shared" si="47"/>
        <v>1302</v>
      </c>
      <c r="C415" s="34">
        <f t="shared" si="45"/>
        <v>7</v>
      </c>
      <c r="S415" s="39" t="e">
        <f t="shared" si="46"/>
        <v>#N/A</v>
      </c>
    </row>
    <row r="416" spans="2:19" ht="15">
      <c r="B416" s="33">
        <f t="shared" si="47"/>
        <v>1303</v>
      </c>
      <c r="C416" s="34">
        <f t="shared" si="45"/>
        <v>7</v>
      </c>
      <c r="S416" s="39" t="e">
        <f t="shared" si="46"/>
        <v>#N/A</v>
      </c>
    </row>
    <row r="417" spans="2:19" ht="15">
      <c r="B417" s="33">
        <f t="shared" si="47"/>
        <v>1304</v>
      </c>
      <c r="C417" s="34">
        <f t="shared" si="45"/>
        <v>7</v>
      </c>
      <c r="S417" s="39" t="e">
        <f t="shared" si="46"/>
        <v>#N/A</v>
      </c>
    </row>
    <row r="418" spans="2:19" ht="15">
      <c r="B418" s="33">
        <f t="shared" si="47"/>
        <v>1305</v>
      </c>
      <c r="C418" s="34">
        <f t="shared" si="45"/>
        <v>7</v>
      </c>
      <c r="S418" s="39" t="e">
        <f t="shared" si="46"/>
        <v>#N/A</v>
      </c>
    </row>
    <row r="419" spans="2:19" ht="15">
      <c r="B419" s="33">
        <f t="shared" si="47"/>
        <v>1306</v>
      </c>
      <c r="C419" s="34">
        <f t="shared" si="45"/>
        <v>7</v>
      </c>
      <c r="S419" s="39" t="e">
        <f t="shared" si="46"/>
        <v>#N/A</v>
      </c>
    </row>
    <row r="420" spans="2:19" ht="15">
      <c r="B420" s="33">
        <f t="shared" si="47"/>
        <v>1307</v>
      </c>
      <c r="C420" s="34">
        <f t="shared" si="45"/>
        <v>7</v>
      </c>
      <c r="S420" s="39" t="e">
        <f t="shared" si="46"/>
        <v>#N/A</v>
      </c>
    </row>
    <row r="421" spans="2:19" ht="15">
      <c r="B421" s="33">
        <f t="shared" si="47"/>
        <v>1308</v>
      </c>
      <c r="C421" s="34">
        <f t="shared" si="45"/>
        <v>7</v>
      </c>
      <c r="S421" s="39" t="e">
        <f t="shared" si="46"/>
        <v>#N/A</v>
      </c>
    </row>
    <row r="422" spans="2:19" ht="15">
      <c r="B422" s="33">
        <f t="shared" si="47"/>
        <v>1309</v>
      </c>
      <c r="C422" s="34">
        <f t="shared" si="45"/>
        <v>7</v>
      </c>
      <c r="S422" s="39" t="e">
        <f t="shared" si="46"/>
        <v>#N/A</v>
      </c>
    </row>
    <row r="423" spans="2:19" ht="15">
      <c r="B423" s="33">
        <f t="shared" si="47"/>
        <v>1310</v>
      </c>
      <c r="C423" s="34">
        <f t="shared" si="45"/>
        <v>7</v>
      </c>
      <c r="S423" s="39" t="e">
        <f t="shared" si="46"/>
        <v>#N/A</v>
      </c>
    </row>
    <row r="424" spans="2:19" ht="15">
      <c r="B424" s="33">
        <f t="shared" si="47"/>
        <v>1311</v>
      </c>
      <c r="C424" s="34">
        <f t="shared" si="45"/>
        <v>7</v>
      </c>
      <c r="S424" s="39" t="e">
        <f t="shared" si="46"/>
        <v>#N/A</v>
      </c>
    </row>
    <row r="425" spans="2:19" ht="15">
      <c r="B425" s="33">
        <f t="shared" si="47"/>
        <v>1312</v>
      </c>
      <c r="C425" s="34">
        <f t="shared" si="45"/>
        <v>6</v>
      </c>
      <c r="S425" s="39" t="e">
        <f t="shared" si="46"/>
        <v>#N/A</v>
      </c>
    </row>
    <row r="426" spans="2:19" ht="15">
      <c r="B426" s="33">
        <f t="shared" si="47"/>
        <v>1313</v>
      </c>
      <c r="C426" s="34">
        <f t="shared" si="45"/>
        <v>6</v>
      </c>
      <c r="S426" s="39" t="e">
        <f t="shared" si="46"/>
        <v>#N/A</v>
      </c>
    </row>
    <row r="427" spans="2:19" ht="15">
      <c r="B427" s="33">
        <f t="shared" si="47"/>
        <v>1314</v>
      </c>
      <c r="C427" s="34">
        <f t="shared" si="45"/>
        <v>6</v>
      </c>
      <c r="S427" s="39" t="e">
        <f t="shared" si="46"/>
        <v>#N/A</v>
      </c>
    </row>
    <row r="428" spans="2:19" ht="15">
      <c r="B428" s="33">
        <f t="shared" si="47"/>
        <v>1315</v>
      </c>
      <c r="C428" s="34">
        <f t="shared" si="45"/>
        <v>6</v>
      </c>
      <c r="S428" s="39" t="e">
        <f t="shared" si="46"/>
        <v>#N/A</v>
      </c>
    </row>
    <row r="429" spans="2:19" ht="15">
      <c r="B429" s="33">
        <f t="shared" si="47"/>
        <v>1316</v>
      </c>
      <c r="C429" s="34">
        <f t="shared" si="45"/>
        <v>6</v>
      </c>
      <c r="S429" s="39" t="e">
        <f t="shared" si="46"/>
        <v>#N/A</v>
      </c>
    </row>
    <row r="430" spans="2:19" ht="15">
      <c r="B430" s="33">
        <f t="shared" si="47"/>
        <v>1317</v>
      </c>
      <c r="C430" s="34">
        <f t="shared" si="45"/>
        <v>6</v>
      </c>
      <c r="S430" s="39" t="e">
        <f t="shared" si="46"/>
        <v>#N/A</v>
      </c>
    </row>
    <row r="431" spans="2:19" ht="15">
      <c r="B431" s="33">
        <f t="shared" si="47"/>
        <v>1318</v>
      </c>
      <c r="C431" s="34">
        <f t="shared" si="45"/>
        <v>6</v>
      </c>
      <c r="S431" s="39" t="e">
        <f t="shared" si="46"/>
        <v>#N/A</v>
      </c>
    </row>
    <row r="432" spans="2:19" ht="15">
      <c r="B432" s="33">
        <f t="shared" si="47"/>
        <v>1319</v>
      </c>
      <c r="C432" s="34">
        <f t="shared" si="45"/>
        <v>6</v>
      </c>
      <c r="S432" s="39" t="e">
        <f t="shared" si="46"/>
        <v>#N/A</v>
      </c>
    </row>
    <row r="433" spans="2:19" ht="15">
      <c r="B433" s="33">
        <f t="shared" si="47"/>
        <v>1320</v>
      </c>
      <c r="C433" s="34">
        <f t="shared" si="45"/>
        <v>6</v>
      </c>
      <c r="S433" s="39" t="e">
        <f t="shared" si="46"/>
        <v>#N/A</v>
      </c>
    </row>
    <row r="434" spans="2:19" ht="15">
      <c r="B434" s="33">
        <f t="shared" si="47"/>
        <v>1321</v>
      </c>
      <c r="C434" s="34">
        <f t="shared" si="45"/>
        <v>6</v>
      </c>
      <c r="S434" s="39" t="e">
        <f t="shared" si="46"/>
        <v>#N/A</v>
      </c>
    </row>
    <row r="435" spans="2:19" ht="15">
      <c r="B435" s="33">
        <f t="shared" si="47"/>
        <v>1322</v>
      </c>
      <c r="C435" s="34">
        <f t="shared" si="45"/>
        <v>6</v>
      </c>
      <c r="S435" s="39" t="e">
        <f t="shared" si="46"/>
        <v>#N/A</v>
      </c>
    </row>
    <row r="436" spans="2:19" ht="15">
      <c r="B436" s="33">
        <f t="shared" si="47"/>
        <v>1323</v>
      </c>
      <c r="C436" s="34">
        <f t="shared" si="45"/>
        <v>6</v>
      </c>
      <c r="S436" s="39" t="e">
        <f t="shared" si="46"/>
        <v>#N/A</v>
      </c>
    </row>
    <row r="437" spans="2:19" ht="15">
      <c r="B437" s="33">
        <f t="shared" si="47"/>
        <v>1324</v>
      </c>
      <c r="C437" s="34">
        <f t="shared" si="45"/>
        <v>6</v>
      </c>
      <c r="S437" s="39" t="e">
        <f t="shared" si="46"/>
        <v>#N/A</v>
      </c>
    </row>
    <row r="438" spans="2:19" ht="15">
      <c r="B438" s="33">
        <f t="shared" si="47"/>
        <v>1325</v>
      </c>
      <c r="C438" s="34">
        <f t="shared" si="45"/>
        <v>6</v>
      </c>
      <c r="S438" s="39" t="e">
        <f t="shared" si="46"/>
        <v>#N/A</v>
      </c>
    </row>
    <row r="439" spans="2:19" ht="15">
      <c r="B439" s="33">
        <f t="shared" si="47"/>
        <v>1326</v>
      </c>
      <c r="C439" s="34">
        <f t="shared" si="45"/>
        <v>5</v>
      </c>
      <c r="S439" s="39" t="e">
        <f t="shared" si="46"/>
        <v>#N/A</v>
      </c>
    </row>
    <row r="440" spans="2:19" ht="15">
      <c r="B440" s="33">
        <f t="shared" si="47"/>
        <v>1327</v>
      </c>
      <c r="C440" s="34">
        <f t="shared" si="45"/>
        <v>5</v>
      </c>
      <c r="S440" s="39" t="e">
        <f t="shared" si="46"/>
        <v>#N/A</v>
      </c>
    </row>
    <row r="441" spans="2:19" ht="15">
      <c r="B441" s="33">
        <f t="shared" si="47"/>
        <v>1328</v>
      </c>
      <c r="C441" s="34">
        <f t="shared" si="45"/>
        <v>5</v>
      </c>
      <c r="S441" s="39" t="e">
        <f t="shared" si="46"/>
        <v>#N/A</v>
      </c>
    </row>
    <row r="442" spans="2:19" ht="15">
      <c r="B442" s="33">
        <f t="shared" si="47"/>
        <v>1329</v>
      </c>
      <c r="C442" s="34">
        <f t="shared" si="45"/>
        <v>5</v>
      </c>
      <c r="S442" s="39" t="e">
        <f t="shared" si="46"/>
        <v>#N/A</v>
      </c>
    </row>
    <row r="443" spans="2:19" ht="15">
      <c r="B443" s="33">
        <f t="shared" si="47"/>
        <v>1330</v>
      </c>
      <c r="C443" s="34">
        <f t="shared" si="45"/>
        <v>5</v>
      </c>
      <c r="S443" s="39" t="e">
        <f t="shared" si="46"/>
        <v>#N/A</v>
      </c>
    </row>
    <row r="444" spans="2:19" ht="15">
      <c r="B444" s="33">
        <f t="shared" si="47"/>
        <v>1331</v>
      </c>
      <c r="C444" s="34">
        <f t="shared" si="45"/>
        <v>5</v>
      </c>
      <c r="S444" s="39" t="e">
        <f t="shared" si="46"/>
        <v>#N/A</v>
      </c>
    </row>
    <row r="445" spans="2:19" ht="15">
      <c r="B445" s="33">
        <f t="shared" si="47"/>
        <v>1332</v>
      </c>
      <c r="C445" s="34">
        <f t="shared" si="45"/>
        <v>5</v>
      </c>
      <c r="S445" s="39" t="e">
        <f t="shared" si="46"/>
        <v>#N/A</v>
      </c>
    </row>
    <row r="446" spans="2:19" ht="15">
      <c r="B446" s="33">
        <f t="shared" si="47"/>
        <v>1333</v>
      </c>
      <c r="C446" s="34">
        <f t="shared" si="45"/>
        <v>5</v>
      </c>
      <c r="S446" s="39" t="e">
        <f t="shared" si="46"/>
        <v>#N/A</v>
      </c>
    </row>
    <row r="447" spans="2:19" ht="15">
      <c r="B447" s="33">
        <f t="shared" si="47"/>
        <v>1334</v>
      </c>
      <c r="C447" s="34">
        <f t="shared" si="45"/>
        <v>5</v>
      </c>
      <c r="S447" s="39" t="e">
        <f t="shared" si="46"/>
        <v>#N/A</v>
      </c>
    </row>
    <row r="448" spans="2:19" ht="15">
      <c r="B448" s="33">
        <f t="shared" si="47"/>
        <v>1335</v>
      </c>
      <c r="C448" s="34">
        <f t="shared" si="45"/>
        <v>5</v>
      </c>
      <c r="S448" s="39" t="e">
        <f t="shared" si="46"/>
        <v>#N/A</v>
      </c>
    </row>
    <row r="449" spans="2:19" ht="15">
      <c r="B449" s="33">
        <f t="shared" si="47"/>
        <v>1336</v>
      </c>
      <c r="C449" s="34">
        <f t="shared" si="45"/>
        <v>5</v>
      </c>
      <c r="S449" s="39" t="e">
        <f t="shared" si="46"/>
        <v>#N/A</v>
      </c>
    </row>
    <row r="450" spans="2:19" ht="15">
      <c r="B450" s="33">
        <f t="shared" si="47"/>
        <v>1337</v>
      </c>
      <c r="C450" s="34">
        <f t="shared" si="45"/>
        <v>5</v>
      </c>
      <c r="S450" s="39" t="e">
        <f t="shared" si="46"/>
        <v>#N/A</v>
      </c>
    </row>
    <row r="451" spans="2:19" ht="15">
      <c r="B451" s="33">
        <f t="shared" si="47"/>
        <v>1338</v>
      </c>
      <c r="C451" s="34">
        <f t="shared" si="45"/>
        <v>5</v>
      </c>
      <c r="S451" s="39" t="e">
        <f t="shared" si="46"/>
        <v>#N/A</v>
      </c>
    </row>
    <row r="452" spans="2:19" ht="15">
      <c r="B452" s="33">
        <f t="shared" si="47"/>
        <v>1339</v>
      </c>
      <c r="C452" s="34">
        <f aca="true" t="shared" si="48" ref="C452:C515">Race-INT(Race*B452/RefPY+0.5)+1</f>
        <v>5</v>
      </c>
      <c r="S452" s="39" t="e">
        <f aca="true" t="shared" si="49" ref="S452:S515">VLOOKUP(R452,$K$3:$O$97,5,FALSE)</f>
        <v>#N/A</v>
      </c>
    </row>
    <row r="453" spans="2:19" ht="15">
      <c r="B453" s="33">
        <f aca="true" t="shared" si="50" ref="B453:B516">B452+1</f>
        <v>1340</v>
      </c>
      <c r="C453" s="34">
        <f t="shared" si="48"/>
        <v>4</v>
      </c>
      <c r="S453" s="39" t="e">
        <f t="shared" si="49"/>
        <v>#N/A</v>
      </c>
    </row>
    <row r="454" spans="2:19" ht="15">
      <c r="B454" s="33">
        <f t="shared" si="50"/>
        <v>1341</v>
      </c>
      <c r="C454" s="34">
        <f t="shared" si="48"/>
        <v>4</v>
      </c>
      <c r="S454" s="39" t="e">
        <f t="shared" si="49"/>
        <v>#N/A</v>
      </c>
    </row>
    <row r="455" spans="2:19" ht="15">
      <c r="B455" s="33">
        <f t="shared" si="50"/>
        <v>1342</v>
      </c>
      <c r="C455" s="34">
        <f t="shared" si="48"/>
        <v>4</v>
      </c>
      <c r="S455" s="39" t="e">
        <f t="shared" si="49"/>
        <v>#N/A</v>
      </c>
    </row>
    <row r="456" spans="2:19" ht="15">
      <c r="B456" s="33">
        <f t="shared" si="50"/>
        <v>1343</v>
      </c>
      <c r="C456" s="34">
        <f t="shared" si="48"/>
        <v>4</v>
      </c>
      <c r="S456" s="39" t="e">
        <f t="shared" si="49"/>
        <v>#N/A</v>
      </c>
    </row>
    <row r="457" spans="2:19" ht="15">
      <c r="B457" s="33">
        <f t="shared" si="50"/>
        <v>1344</v>
      </c>
      <c r="C457" s="34">
        <f t="shared" si="48"/>
        <v>4</v>
      </c>
      <c r="S457" s="39" t="e">
        <f t="shared" si="49"/>
        <v>#N/A</v>
      </c>
    </row>
    <row r="458" spans="2:19" ht="15">
      <c r="B458" s="33">
        <f t="shared" si="50"/>
        <v>1345</v>
      </c>
      <c r="C458" s="34">
        <f t="shared" si="48"/>
        <v>4</v>
      </c>
      <c r="S458" s="39" t="e">
        <f t="shared" si="49"/>
        <v>#N/A</v>
      </c>
    </row>
    <row r="459" spans="2:19" ht="15">
      <c r="B459" s="33">
        <f t="shared" si="50"/>
        <v>1346</v>
      </c>
      <c r="C459" s="34">
        <f t="shared" si="48"/>
        <v>4</v>
      </c>
      <c r="S459" s="39" t="e">
        <f t="shared" si="49"/>
        <v>#N/A</v>
      </c>
    </row>
    <row r="460" spans="2:19" ht="15">
      <c r="B460" s="33">
        <f t="shared" si="50"/>
        <v>1347</v>
      </c>
      <c r="C460" s="34">
        <f t="shared" si="48"/>
        <v>4</v>
      </c>
      <c r="S460" s="39" t="e">
        <f t="shared" si="49"/>
        <v>#N/A</v>
      </c>
    </row>
    <row r="461" spans="2:19" ht="15">
      <c r="B461" s="33">
        <f t="shared" si="50"/>
        <v>1348</v>
      </c>
      <c r="C461" s="34">
        <f t="shared" si="48"/>
        <v>4</v>
      </c>
      <c r="S461" s="39" t="e">
        <f t="shared" si="49"/>
        <v>#N/A</v>
      </c>
    </row>
    <row r="462" spans="2:19" ht="15">
      <c r="B462" s="33">
        <f t="shared" si="50"/>
        <v>1349</v>
      </c>
      <c r="C462" s="34">
        <f t="shared" si="48"/>
        <v>4</v>
      </c>
      <c r="S462" s="39" t="e">
        <f t="shared" si="49"/>
        <v>#N/A</v>
      </c>
    </row>
    <row r="463" spans="2:19" ht="15">
      <c r="B463" s="33">
        <f t="shared" si="50"/>
        <v>1350</v>
      </c>
      <c r="C463" s="34">
        <f t="shared" si="48"/>
        <v>4</v>
      </c>
      <c r="S463" s="39" t="e">
        <f t="shared" si="49"/>
        <v>#N/A</v>
      </c>
    </row>
    <row r="464" spans="2:19" ht="15">
      <c r="B464" s="33">
        <f t="shared" si="50"/>
        <v>1351</v>
      </c>
      <c r="C464" s="34">
        <f t="shared" si="48"/>
        <v>4</v>
      </c>
      <c r="S464" s="39" t="e">
        <f t="shared" si="49"/>
        <v>#N/A</v>
      </c>
    </row>
    <row r="465" spans="2:19" ht="15">
      <c r="B465" s="33">
        <f t="shared" si="50"/>
        <v>1352</v>
      </c>
      <c r="C465" s="34">
        <f t="shared" si="48"/>
        <v>4</v>
      </c>
      <c r="S465" s="39" t="e">
        <f t="shared" si="49"/>
        <v>#N/A</v>
      </c>
    </row>
    <row r="466" spans="2:19" ht="15">
      <c r="B466" s="33">
        <f t="shared" si="50"/>
        <v>1353</v>
      </c>
      <c r="C466" s="34">
        <f t="shared" si="48"/>
        <v>4</v>
      </c>
      <c r="S466" s="39" t="e">
        <f t="shared" si="49"/>
        <v>#N/A</v>
      </c>
    </row>
    <row r="467" spans="2:19" ht="15">
      <c r="B467" s="33">
        <f t="shared" si="50"/>
        <v>1354</v>
      </c>
      <c r="C467" s="34">
        <f t="shared" si="48"/>
        <v>3</v>
      </c>
      <c r="S467" s="39" t="e">
        <f t="shared" si="49"/>
        <v>#N/A</v>
      </c>
    </row>
    <row r="468" spans="2:19" ht="15">
      <c r="B468" s="33">
        <f t="shared" si="50"/>
        <v>1355</v>
      </c>
      <c r="C468" s="34">
        <f t="shared" si="48"/>
        <v>3</v>
      </c>
      <c r="S468" s="39" t="e">
        <f t="shared" si="49"/>
        <v>#N/A</v>
      </c>
    </row>
    <row r="469" spans="2:19" ht="15">
      <c r="B469" s="33">
        <f t="shared" si="50"/>
        <v>1356</v>
      </c>
      <c r="C469" s="34">
        <f t="shared" si="48"/>
        <v>3</v>
      </c>
      <c r="S469" s="39" t="e">
        <f t="shared" si="49"/>
        <v>#N/A</v>
      </c>
    </row>
    <row r="470" spans="2:19" ht="15">
      <c r="B470" s="33">
        <f t="shared" si="50"/>
        <v>1357</v>
      </c>
      <c r="C470" s="34">
        <f t="shared" si="48"/>
        <v>3</v>
      </c>
      <c r="S470" s="39" t="e">
        <f t="shared" si="49"/>
        <v>#N/A</v>
      </c>
    </row>
    <row r="471" spans="2:19" ht="15">
      <c r="B471" s="33">
        <f t="shared" si="50"/>
        <v>1358</v>
      </c>
      <c r="C471" s="34">
        <f t="shared" si="48"/>
        <v>3</v>
      </c>
      <c r="S471" s="39" t="e">
        <f t="shared" si="49"/>
        <v>#N/A</v>
      </c>
    </row>
    <row r="472" spans="2:19" ht="15">
      <c r="B472" s="33">
        <f t="shared" si="50"/>
        <v>1359</v>
      </c>
      <c r="C472" s="34">
        <f t="shared" si="48"/>
        <v>3</v>
      </c>
      <c r="S472" s="39" t="e">
        <f t="shared" si="49"/>
        <v>#N/A</v>
      </c>
    </row>
    <row r="473" spans="2:19" ht="15">
      <c r="B473" s="33">
        <f t="shared" si="50"/>
        <v>1360</v>
      </c>
      <c r="C473" s="34">
        <f t="shared" si="48"/>
        <v>3</v>
      </c>
      <c r="S473" s="39" t="e">
        <f t="shared" si="49"/>
        <v>#N/A</v>
      </c>
    </row>
    <row r="474" spans="2:19" ht="15">
      <c r="B474" s="33">
        <f t="shared" si="50"/>
        <v>1361</v>
      </c>
      <c r="C474" s="34">
        <f t="shared" si="48"/>
        <v>3</v>
      </c>
      <c r="S474" s="39" t="e">
        <f t="shared" si="49"/>
        <v>#N/A</v>
      </c>
    </row>
    <row r="475" spans="2:19" ht="15">
      <c r="B475" s="33">
        <f t="shared" si="50"/>
        <v>1362</v>
      </c>
      <c r="C475" s="34">
        <f t="shared" si="48"/>
        <v>3</v>
      </c>
      <c r="S475" s="39" t="e">
        <f t="shared" si="49"/>
        <v>#N/A</v>
      </c>
    </row>
    <row r="476" spans="2:19" ht="15">
      <c r="B476" s="33">
        <f t="shared" si="50"/>
        <v>1363</v>
      </c>
      <c r="C476" s="34">
        <f t="shared" si="48"/>
        <v>3</v>
      </c>
      <c r="S476" s="39" t="e">
        <f t="shared" si="49"/>
        <v>#N/A</v>
      </c>
    </row>
    <row r="477" spans="2:19" ht="15">
      <c r="B477" s="33">
        <f t="shared" si="50"/>
        <v>1364</v>
      </c>
      <c r="C477" s="34">
        <f t="shared" si="48"/>
        <v>3</v>
      </c>
      <c r="S477" s="39" t="e">
        <f t="shared" si="49"/>
        <v>#N/A</v>
      </c>
    </row>
    <row r="478" spans="2:19" ht="15">
      <c r="B478" s="33">
        <f t="shared" si="50"/>
        <v>1365</v>
      </c>
      <c r="C478" s="34">
        <f t="shared" si="48"/>
        <v>3</v>
      </c>
      <c r="S478" s="39" t="e">
        <f t="shared" si="49"/>
        <v>#N/A</v>
      </c>
    </row>
    <row r="479" spans="2:19" ht="15">
      <c r="B479" s="33">
        <f t="shared" si="50"/>
        <v>1366</v>
      </c>
      <c r="C479" s="34">
        <f t="shared" si="48"/>
        <v>3</v>
      </c>
      <c r="S479" s="39" t="e">
        <f t="shared" si="49"/>
        <v>#N/A</v>
      </c>
    </row>
    <row r="480" spans="2:19" ht="15">
      <c r="B480" s="33">
        <f t="shared" si="50"/>
        <v>1367</v>
      </c>
      <c r="C480" s="34">
        <f t="shared" si="48"/>
        <v>3</v>
      </c>
      <c r="S480" s="39" t="e">
        <f t="shared" si="49"/>
        <v>#N/A</v>
      </c>
    </row>
    <row r="481" spans="2:19" ht="15">
      <c r="B481" s="33">
        <f t="shared" si="50"/>
        <v>1368</v>
      </c>
      <c r="C481" s="34">
        <f t="shared" si="48"/>
        <v>2</v>
      </c>
      <c r="S481" s="39" t="e">
        <f t="shared" si="49"/>
        <v>#N/A</v>
      </c>
    </row>
    <row r="482" spans="2:19" ht="15">
      <c r="B482" s="33">
        <f t="shared" si="50"/>
        <v>1369</v>
      </c>
      <c r="C482" s="34">
        <f t="shared" si="48"/>
        <v>2</v>
      </c>
      <c r="S482" s="39" t="e">
        <f t="shared" si="49"/>
        <v>#N/A</v>
      </c>
    </row>
    <row r="483" spans="2:19" ht="15">
      <c r="B483" s="33">
        <f t="shared" si="50"/>
        <v>1370</v>
      </c>
      <c r="C483" s="34">
        <f t="shared" si="48"/>
        <v>2</v>
      </c>
      <c r="S483" s="39" t="e">
        <f t="shared" si="49"/>
        <v>#N/A</v>
      </c>
    </row>
    <row r="484" spans="2:19" ht="15">
      <c r="B484" s="33">
        <f t="shared" si="50"/>
        <v>1371</v>
      </c>
      <c r="C484" s="34">
        <f t="shared" si="48"/>
        <v>2</v>
      </c>
      <c r="S484" s="39" t="e">
        <f t="shared" si="49"/>
        <v>#N/A</v>
      </c>
    </row>
    <row r="485" spans="2:19" ht="15">
      <c r="B485" s="33">
        <f t="shared" si="50"/>
        <v>1372</v>
      </c>
      <c r="C485" s="34">
        <f t="shared" si="48"/>
        <v>2</v>
      </c>
      <c r="S485" s="39" t="e">
        <f t="shared" si="49"/>
        <v>#N/A</v>
      </c>
    </row>
    <row r="486" spans="2:19" ht="15">
      <c r="B486" s="33">
        <f t="shared" si="50"/>
        <v>1373</v>
      </c>
      <c r="C486" s="34">
        <f t="shared" si="48"/>
        <v>2</v>
      </c>
      <c r="S486" s="39" t="e">
        <f t="shared" si="49"/>
        <v>#N/A</v>
      </c>
    </row>
    <row r="487" spans="2:19" ht="15">
      <c r="B487" s="33">
        <f t="shared" si="50"/>
        <v>1374</v>
      </c>
      <c r="C487" s="34">
        <f t="shared" si="48"/>
        <v>2</v>
      </c>
      <c r="S487" s="39" t="e">
        <f t="shared" si="49"/>
        <v>#N/A</v>
      </c>
    </row>
    <row r="488" spans="2:19" ht="15">
      <c r="B488" s="33">
        <f t="shared" si="50"/>
        <v>1375</v>
      </c>
      <c r="C488" s="34">
        <f t="shared" si="48"/>
        <v>2</v>
      </c>
      <c r="S488" s="39" t="e">
        <f t="shared" si="49"/>
        <v>#N/A</v>
      </c>
    </row>
    <row r="489" spans="2:19" ht="15">
      <c r="B489" s="33">
        <f t="shared" si="50"/>
        <v>1376</v>
      </c>
      <c r="C489" s="34">
        <f t="shared" si="48"/>
        <v>2</v>
      </c>
      <c r="S489" s="39" t="e">
        <f t="shared" si="49"/>
        <v>#N/A</v>
      </c>
    </row>
    <row r="490" spans="2:19" ht="15">
      <c r="B490" s="33">
        <f t="shared" si="50"/>
        <v>1377</v>
      </c>
      <c r="C490" s="34">
        <f t="shared" si="48"/>
        <v>2</v>
      </c>
      <c r="S490" s="39" t="e">
        <f t="shared" si="49"/>
        <v>#N/A</v>
      </c>
    </row>
    <row r="491" spans="2:19" ht="15">
      <c r="B491" s="33">
        <f t="shared" si="50"/>
        <v>1378</v>
      </c>
      <c r="C491" s="34">
        <f t="shared" si="48"/>
        <v>2</v>
      </c>
      <c r="S491" s="39" t="e">
        <f t="shared" si="49"/>
        <v>#N/A</v>
      </c>
    </row>
    <row r="492" spans="2:19" ht="15">
      <c r="B492" s="33">
        <f t="shared" si="50"/>
        <v>1379</v>
      </c>
      <c r="C492" s="34">
        <f t="shared" si="48"/>
        <v>2</v>
      </c>
      <c r="S492" s="39" t="e">
        <f t="shared" si="49"/>
        <v>#N/A</v>
      </c>
    </row>
    <row r="493" spans="2:19" ht="15">
      <c r="B493" s="33">
        <f t="shared" si="50"/>
        <v>1380</v>
      </c>
      <c r="C493" s="34">
        <f t="shared" si="48"/>
        <v>2</v>
      </c>
      <c r="S493" s="39" t="e">
        <f t="shared" si="49"/>
        <v>#N/A</v>
      </c>
    </row>
    <row r="494" spans="2:19" ht="15">
      <c r="B494" s="33">
        <f t="shared" si="50"/>
        <v>1381</v>
      </c>
      <c r="C494" s="34">
        <f t="shared" si="48"/>
        <v>2</v>
      </c>
      <c r="S494" s="39" t="e">
        <f t="shared" si="49"/>
        <v>#N/A</v>
      </c>
    </row>
    <row r="495" spans="2:19" ht="15">
      <c r="B495" s="33">
        <f t="shared" si="50"/>
        <v>1382</v>
      </c>
      <c r="C495" s="34">
        <f t="shared" si="48"/>
        <v>1</v>
      </c>
      <c r="S495" s="39" t="e">
        <f t="shared" si="49"/>
        <v>#N/A</v>
      </c>
    </row>
    <row r="496" spans="2:19" ht="15">
      <c r="B496" s="33">
        <f t="shared" si="50"/>
        <v>1383</v>
      </c>
      <c r="C496" s="34">
        <f t="shared" si="48"/>
        <v>1</v>
      </c>
      <c r="S496" s="39" t="e">
        <f t="shared" si="49"/>
        <v>#N/A</v>
      </c>
    </row>
    <row r="497" spans="2:19" ht="15">
      <c r="B497" s="33">
        <f t="shared" si="50"/>
        <v>1384</v>
      </c>
      <c r="C497" s="34">
        <f t="shared" si="48"/>
        <v>1</v>
      </c>
      <c r="S497" s="39" t="e">
        <f t="shared" si="49"/>
        <v>#N/A</v>
      </c>
    </row>
    <row r="498" spans="2:19" ht="15">
      <c r="B498" s="33">
        <f t="shared" si="50"/>
        <v>1385</v>
      </c>
      <c r="C498" s="34">
        <f t="shared" si="48"/>
        <v>1</v>
      </c>
      <c r="S498" s="39" t="e">
        <f t="shared" si="49"/>
        <v>#N/A</v>
      </c>
    </row>
    <row r="499" spans="2:19" ht="15">
      <c r="B499" s="33">
        <f t="shared" si="50"/>
        <v>1386</v>
      </c>
      <c r="C499" s="34">
        <f t="shared" si="48"/>
        <v>1</v>
      </c>
      <c r="S499" s="39" t="e">
        <f t="shared" si="49"/>
        <v>#N/A</v>
      </c>
    </row>
    <row r="500" spans="2:19" ht="15">
      <c r="B500" s="33">
        <f t="shared" si="50"/>
        <v>1387</v>
      </c>
      <c r="C500" s="34">
        <f t="shared" si="48"/>
        <v>1</v>
      </c>
      <c r="S500" s="39" t="e">
        <f t="shared" si="49"/>
        <v>#N/A</v>
      </c>
    </row>
    <row r="501" spans="2:19" ht="15">
      <c r="B501" s="33">
        <f t="shared" si="50"/>
        <v>1388</v>
      </c>
      <c r="C501" s="34">
        <f t="shared" si="48"/>
        <v>1</v>
      </c>
      <c r="S501" s="39" t="e">
        <f t="shared" si="49"/>
        <v>#N/A</v>
      </c>
    </row>
    <row r="502" spans="2:19" ht="15">
      <c r="B502" s="33">
        <f t="shared" si="50"/>
        <v>1389</v>
      </c>
      <c r="C502" s="34">
        <f t="shared" si="48"/>
        <v>1</v>
      </c>
      <c r="S502" s="39" t="e">
        <f t="shared" si="49"/>
        <v>#N/A</v>
      </c>
    </row>
    <row r="503" spans="2:19" ht="15">
      <c r="B503" s="33">
        <f t="shared" si="50"/>
        <v>1390</v>
      </c>
      <c r="C503" s="34">
        <f t="shared" si="48"/>
        <v>1</v>
      </c>
      <c r="S503" s="39" t="e">
        <f t="shared" si="49"/>
        <v>#N/A</v>
      </c>
    </row>
    <row r="504" spans="2:19" ht="15">
      <c r="B504" s="33">
        <f t="shared" si="50"/>
        <v>1391</v>
      </c>
      <c r="C504" s="34">
        <f t="shared" si="48"/>
        <v>1</v>
      </c>
      <c r="S504" s="39" t="e">
        <f t="shared" si="49"/>
        <v>#N/A</v>
      </c>
    </row>
    <row r="505" spans="2:19" ht="15">
      <c r="B505" s="33">
        <f t="shared" si="50"/>
        <v>1392</v>
      </c>
      <c r="C505" s="34">
        <f t="shared" si="48"/>
        <v>1</v>
      </c>
      <c r="S505" s="39" t="e">
        <f t="shared" si="49"/>
        <v>#N/A</v>
      </c>
    </row>
    <row r="506" spans="2:19" ht="15">
      <c r="B506" s="33">
        <f t="shared" si="50"/>
        <v>1393</v>
      </c>
      <c r="C506" s="34">
        <f t="shared" si="48"/>
        <v>1</v>
      </c>
      <c r="S506" s="39" t="e">
        <f t="shared" si="49"/>
        <v>#N/A</v>
      </c>
    </row>
    <row r="507" spans="2:19" ht="15">
      <c r="B507" s="33">
        <f t="shared" si="50"/>
        <v>1394</v>
      </c>
      <c r="C507" s="34">
        <f t="shared" si="48"/>
        <v>1</v>
      </c>
      <c r="S507" s="39" t="e">
        <f t="shared" si="49"/>
        <v>#N/A</v>
      </c>
    </row>
    <row r="508" spans="2:19" ht="15">
      <c r="B508" s="33">
        <f t="shared" si="50"/>
        <v>1395</v>
      </c>
      <c r="C508" s="34">
        <f t="shared" si="48"/>
        <v>0</v>
      </c>
      <c r="S508" s="39" t="e">
        <f t="shared" si="49"/>
        <v>#N/A</v>
      </c>
    </row>
    <row r="509" spans="2:19" ht="15">
      <c r="B509" s="33">
        <f t="shared" si="50"/>
        <v>1396</v>
      </c>
      <c r="C509" s="34">
        <f t="shared" si="48"/>
        <v>0</v>
      </c>
      <c r="S509" s="39" t="e">
        <f t="shared" si="49"/>
        <v>#N/A</v>
      </c>
    </row>
    <row r="510" spans="2:19" ht="15">
      <c r="B510" s="33">
        <f t="shared" si="50"/>
        <v>1397</v>
      </c>
      <c r="C510" s="34">
        <f t="shared" si="48"/>
        <v>0</v>
      </c>
      <c r="S510" s="39" t="e">
        <f t="shared" si="49"/>
        <v>#N/A</v>
      </c>
    </row>
    <row r="511" spans="2:19" ht="15">
      <c r="B511" s="33">
        <f t="shared" si="50"/>
        <v>1398</v>
      </c>
      <c r="C511" s="34">
        <f t="shared" si="48"/>
        <v>0</v>
      </c>
      <c r="S511" s="39" t="e">
        <f t="shared" si="49"/>
        <v>#N/A</v>
      </c>
    </row>
    <row r="512" spans="2:19" ht="15">
      <c r="B512" s="33">
        <f t="shared" si="50"/>
        <v>1399</v>
      </c>
      <c r="C512" s="34">
        <f t="shared" si="48"/>
        <v>0</v>
      </c>
      <c r="S512" s="39" t="e">
        <f t="shared" si="49"/>
        <v>#N/A</v>
      </c>
    </row>
    <row r="513" spans="2:19" ht="15">
      <c r="B513" s="33">
        <f t="shared" si="50"/>
        <v>1400</v>
      </c>
      <c r="C513" s="34">
        <f t="shared" si="48"/>
        <v>0</v>
      </c>
      <c r="S513" s="39" t="e">
        <f t="shared" si="49"/>
        <v>#N/A</v>
      </c>
    </row>
    <row r="514" spans="2:19" ht="15">
      <c r="B514" s="33">
        <f t="shared" si="50"/>
        <v>1401</v>
      </c>
      <c r="C514" s="34">
        <f t="shared" si="48"/>
        <v>0</v>
      </c>
      <c r="S514" s="39" t="e">
        <f t="shared" si="49"/>
        <v>#N/A</v>
      </c>
    </row>
    <row r="515" spans="2:19" ht="15">
      <c r="B515" s="33">
        <f t="shared" si="50"/>
        <v>1402</v>
      </c>
      <c r="C515" s="34">
        <f t="shared" si="48"/>
        <v>0</v>
      </c>
      <c r="S515" s="39" t="e">
        <f t="shared" si="49"/>
        <v>#N/A</v>
      </c>
    </row>
    <row r="516" spans="2:19" ht="15">
      <c r="B516" s="33">
        <f t="shared" si="50"/>
        <v>1403</v>
      </c>
      <c r="C516" s="34">
        <f aca="true" t="shared" si="51" ref="C516:C579">Race-INT(Race*B516/RefPY+0.5)+1</f>
        <v>0</v>
      </c>
      <c r="S516" s="39" t="e">
        <f aca="true" t="shared" si="52" ref="S516:S579">VLOOKUP(R516,$K$3:$O$97,5,FALSE)</f>
        <v>#N/A</v>
      </c>
    </row>
    <row r="517" spans="2:19" ht="15">
      <c r="B517" s="33">
        <f aca="true" t="shared" si="53" ref="B517:B580">B516+1</f>
        <v>1404</v>
      </c>
      <c r="C517" s="34">
        <f t="shared" si="51"/>
        <v>0</v>
      </c>
      <c r="S517" s="39" t="e">
        <f t="shared" si="52"/>
        <v>#N/A</v>
      </c>
    </row>
    <row r="518" spans="2:19" ht="15">
      <c r="B518" s="33">
        <f t="shared" si="53"/>
        <v>1405</v>
      </c>
      <c r="C518" s="34">
        <f t="shared" si="51"/>
        <v>0</v>
      </c>
      <c r="S518" s="39" t="e">
        <f t="shared" si="52"/>
        <v>#N/A</v>
      </c>
    </row>
    <row r="519" spans="2:19" ht="15">
      <c r="B519" s="33">
        <f t="shared" si="53"/>
        <v>1406</v>
      </c>
      <c r="C519" s="34">
        <f t="shared" si="51"/>
        <v>0</v>
      </c>
      <c r="S519" s="39" t="e">
        <f t="shared" si="52"/>
        <v>#N/A</v>
      </c>
    </row>
    <row r="520" spans="2:19" ht="15">
      <c r="B520" s="33">
        <f t="shared" si="53"/>
        <v>1407</v>
      </c>
      <c r="C520" s="34">
        <f t="shared" si="51"/>
        <v>0</v>
      </c>
      <c r="S520" s="39" t="e">
        <f t="shared" si="52"/>
        <v>#N/A</v>
      </c>
    </row>
    <row r="521" spans="2:19" ht="15">
      <c r="B521" s="33">
        <f t="shared" si="53"/>
        <v>1408</v>
      </c>
      <c r="C521" s="34">
        <f t="shared" si="51"/>
        <v>0</v>
      </c>
      <c r="S521" s="39" t="e">
        <f t="shared" si="52"/>
        <v>#N/A</v>
      </c>
    </row>
    <row r="522" spans="2:19" ht="15">
      <c r="B522" s="33">
        <f t="shared" si="53"/>
        <v>1409</v>
      </c>
      <c r="C522" s="34">
        <f t="shared" si="51"/>
        <v>-1</v>
      </c>
      <c r="S522" s="39" t="e">
        <f t="shared" si="52"/>
        <v>#N/A</v>
      </c>
    </row>
    <row r="523" spans="2:19" ht="15">
      <c r="B523" s="33">
        <f t="shared" si="53"/>
        <v>1410</v>
      </c>
      <c r="C523" s="34">
        <f t="shared" si="51"/>
        <v>-1</v>
      </c>
      <c r="S523" s="39" t="e">
        <f t="shared" si="52"/>
        <v>#N/A</v>
      </c>
    </row>
    <row r="524" spans="2:19" ht="15">
      <c r="B524" s="33">
        <f t="shared" si="53"/>
        <v>1411</v>
      </c>
      <c r="C524" s="34">
        <f t="shared" si="51"/>
        <v>-1</v>
      </c>
      <c r="S524" s="39" t="e">
        <f t="shared" si="52"/>
        <v>#N/A</v>
      </c>
    </row>
    <row r="525" spans="2:19" ht="15">
      <c r="B525" s="33">
        <f t="shared" si="53"/>
        <v>1412</v>
      </c>
      <c r="C525" s="34">
        <f t="shared" si="51"/>
        <v>-1</v>
      </c>
      <c r="S525" s="39" t="e">
        <f t="shared" si="52"/>
        <v>#N/A</v>
      </c>
    </row>
    <row r="526" spans="2:19" ht="15">
      <c r="B526" s="33">
        <f t="shared" si="53"/>
        <v>1413</v>
      </c>
      <c r="C526" s="34">
        <f t="shared" si="51"/>
        <v>-1</v>
      </c>
      <c r="S526" s="39" t="e">
        <f t="shared" si="52"/>
        <v>#N/A</v>
      </c>
    </row>
    <row r="527" spans="2:19" ht="15">
      <c r="B527" s="33">
        <f t="shared" si="53"/>
        <v>1414</v>
      </c>
      <c r="C527" s="34">
        <f t="shared" si="51"/>
        <v>-1</v>
      </c>
      <c r="S527" s="39" t="e">
        <f t="shared" si="52"/>
        <v>#N/A</v>
      </c>
    </row>
    <row r="528" spans="2:19" ht="15">
      <c r="B528" s="33">
        <f t="shared" si="53"/>
        <v>1415</v>
      </c>
      <c r="C528" s="34">
        <f t="shared" si="51"/>
        <v>-1</v>
      </c>
      <c r="S528" s="39" t="e">
        <f t="shared" si="52"/>
        <v>#N/A</v>
      </c>
    </row>
    <row r="529" spans="2:19" ht="15">
      <c r="B529" s="33">
        <f t="shared" si="53"/>
        <v>1416</v>
      </c>
      <c r="C529" s="34">
        <f t="shared" si="51"/>
        <v>-1</v>
      </c>
      <c r="S529" s="39" t="e">
        <f t="shared" si="52"/>
        <v>#N/A</v>
      </c>
    </row>
    <row r="530" spans="2:19" ht="15">
      <c r="B530" s="33">
        <f t="shared" si="53"/>
        <v>1417</v>
      </c>
      <c r="C530" s="34">
        <f t="shared" si="51"/>
        <v>-1</v>
      </c>
      <c r="S530" s="39" t="e">
        <f t="shared" si="52"/>
        <v>#N/A</v>
      </c>
    </row>
    <row r="531" spans="2:19" ht="15">
      <c r="B531" s="33">
        <f t="shared" si="53"/>
        <v>1418</v>
      </c>
      <c r="C531" s="34">
        <f t="shared" si="51"/>
        <v>-1</v>
      </c>
      <c r="S531" s="39" t="e">
        <f t="shared" si="52"/>
        <v>#N/A</v>
      </c>
    </row>
    <row r="532" spans="2:19" ht="15">
      <c r="B532" s="33">
        <f t="shared" si="53"/>
        <v>1419</v>
      </c>
      <c r="C532" s="34">
        <f t="shared" si="51"/>
        <v>-1</v>
      </c>
      <c r="S532" s="39" t="e">
        <f t="shared" si="52"/>
        <v>#N/A</v>
      </c>
    </row>
    <row r="533" spans="2:19" ht="15">
      <c r="B533" s="33">
        <f t="shared" si="53"/>
        <v>1420</v>
      </c>
      <c r="C533" s="34">
        <f t="shared" si="51"/>
        <v>-1</v>
      </c>
      <c r="S533" s="39" t="e">
        <f t="shared" si="52"/>
        <v>#N/A</v>
      </c>
    </row>
    <row r="534" spans="2:19" ht="15">
      <c r="B534" s="33">
        <f t="shared" si="53"/>
        <v>1421</v>
      </c>
      <c r="C534" s="34">
        <f t="shared" si="51"/>
        <v>-1</v>
      </c>
      <c r="S534" s="39" t="e">
        <f t="shared" si="52"/>
        <v>#N/A</v>
      </c>
    </row>
    <row r="535" spans="2:19" ht="15">
      <c r="B535" s="33">
        <f t="shared" si="53"/>
        <v>1422</v>
      </c>
      <c r="C535" s="34">
        <f t="shared" si="51"/>
        <v>-1</v>
      </c>
      <c r="S535" s="39" t="e">
        <f t="shared" si="52"/>
        <v>#N/A</v>
      </c>
    </row>
    <row r="536" spans="2:19" ht="15">
      <c r="B536" s="33">
        <f t="shared" si="53"/>
        <v>1423</v>
      </c>
      <c r="C536" s="34">
        <f t="shared" si="51"/>
        <v>-2</v>
      </c>
      <c r="S536" s="39" t="e">
        <f t="shared" si="52"/>
        <v>#N/A</v>
      </c>
    </row>
    <row r="537" spans="2:19" ht="15">
      <c r="B537" s="33">
        <f t="shared" si="53"/>
        <v>1424</v>
      </c>
      <c r="C537" s="34">
        <f t="shared" si="51"/>
        <v>-2</v>
      </c>
      <c r="S537" s="39" t="e">
        <f t="shared" si="52"/>
        <v>#N/A</v>
      </c>
    </row>
    <row r="538" spans="2:19" ht="15">
      <c r="B538" s="33">
        <f t="shared" si="53"/>
        <v>1425</v>
      </c>
      <c r="C538" s="34">
        <f t="shared" si="51"/>
        <v>-2</v>
      </c>
      <c r="S538" s="39" t="e">
        <f t="shared" si="52"/>
        <v>#N/A</v>
      </c>
    </row>
    <row r="539" spans="2:19" ht="15">
      <c r="B539" s="33">
        <f t="shared" si="53"/>
        <v>1426</v>
      </c>
      <c r="C539" s="34">
        <f t="shared" si="51"/>
        <v>-2</v>
      </c>
      <c r="S539" s="39" t="e">
        <f t="shared" si="52"/>
        <v>#N/A</v>
      </c>
    </row>
    <row r="540" spans="2:19" ht="15">
      <c r="B540" s="33">
        <f t="shared" si="53"/>
        <v>1427</v>
      </c>
      <c r="C540" s="34">
        <f t="shared" si="51"/>
        <v>-2</v>
      </c>
      <c r="S540" s="39" t="e">
        <f t="shared" si="52"/>
        <v>#N/A</v>
      </c>
    </row>
    <row r="541" spans="2:19" ht="15">
      <c r="B541" s="33">
        <f t="shared" si="53"/>
        <v>1428</v>
      </c>
      <c r="C541" s="34">
        <f t="shared" si="51"/>
        <v>-2</v>
      </c>
      <c r="S541" s="39" t="e">
        <f t="shared" si="52"/>
        <v>#N/A</v>
      </c>
    </row>
    <row r="542" spans="2:19" ht="15">
      <c r="B542" s="33">
        <f t="shared" si="53"/>
        <v>1429</v>
      </c>
      <c r="C542" s="34">
        <f t="shared" si="51"/>
        <v>-2</v>
      </c>
      <c r="S542" s="39" t="e">
        <f t="shared" si="52"/>
        <v>#N/A</v>
      </c>
    </row>
    <row r="543" spans="2:19" ht="15">
      <c r="B543" s="33">
        <f t="shared" si="53"/>
        <v>1430</v>
      </c>
      <c r="C543" s="34">
        <f t="shared" si="51"/>
        <v>-2</v>
      </c>
      <c r="S543" s="39" t="e">
        <f t="shared" si="52"/>
        <v>#N/A</v>
      </c>
    </row>
    <row r="544" spans="2:19" ht="15">
      <c r="B544" s="33">
        <f t="shared" si="53"/>
        <v>1431</v>
      </c>
      <c r="C544" s="34">
        <f t="shared" si="51"/>
        <v>-2</v>
      </c>
      <c r="S544" s="39" t="e">
        <f t="shared" si="52"/>
        <v>#N/A</v>
      </c>
    </row>
    <row r="545" spans="2:19" ht="15">
      <c r="B545" s="33">
        <f t="shared" si="53"/>
        <v>1432</v>
      </c>
      <c r="C545" s="34">
        <f t="shared" si="51"/>
        <v>-2</v>
      </c>
      <c r="S545" s="39" t="e">
        <f t="shared" si="52"/>
        <v>#N/A</v>
      </c>
    </row>
    <row r="546" spans="2:19" ht="15">
      <c r="B546" s="33">
        <f t="shared" si="53"/>
        <v>1433</v>
      </c>
      <c r="C546" s="34">
        <f t="shared" si="51"/>
        <v>-2</v>
      </c>
      <c r="S546" s="39" t="e">
        <f t="shared" si="52"/>
        <v>#N/A</v>
      </c>
    </row>
    <row r="547" spans="2:19" ht="15">
      <c r="B547" s="33">
        <f t="shared" si="53"/>
        <v>1434</v>
      </c>
      <c r="C547" s="34">
        <f t="shared" si="51"/>
        <v>-2</v>
      </c>
      <c r="S547" s="39" t="e">
        <f t="shared" si="52"/>
        <v>#N/A</v>
      </c>
    </row>
    <row r="548" spans="2:19" ht="15">
      <c r="B548" s="33">
        <f t="shared" si="53"/>
        <v>1435</v>
      </c>
      <c r="C548" s="34">
        <f t="shared" si="51"/>
        <v>-2</v>
      </c>
      <c r="S548" s="39" t="e">
        <f t="shared" si="52"/>
        <v>#N/A</v>
      </c>
    </row>
    <row r="549" spans="2:19" ht="15">
      <c r="B549" s="33">
        <f t="shared" si="53"/>
        <v>1436</v>
      </c>
      <c r="C549" s="34">
        <f t="shared" si="51"/>
        <v>-2</v>
      </c>
      <c r="S549" s="39" t="e">
        <f t="shared" si="52"/>
        <v>#N/A</v>
      </c>
    </row>
    <row r="550" spans="2:19" ht="15">
      <c r="B550" s="33">
        <f t="shared" si="53"/>
        <v>1437</v>
      </c>
      <c r="C550" s="34">
        <f t="shared" si="51"/>
        <v>-3</v>
      </c>
      <c r="S550" s="39" t="e">
        <f t="shared" si="52"/>
        <v>#N/A</v>
      </c>
    </row>
    <row r="551" spans="2:19" ht="15">
      <c r="B551" s="33">
        <f t="shared" si="53"/>
        <v>1438</v>
      </c>
      <c r="C551" s="34">
        <f t="shared" si="51"/>
        <v>-3</v>
      </c>
      <c r="S551" s="39" t="e">
        <f t="shared" si="52"/>
        <v>#N/A</v>
      </c>
    </row>
    <row r="552" spans="2:19" ht="15">
      <c r="B552" s="33">
        <f t="shared" si="53"/>
        <v>1439</v>
      </c>
      <c r="C552" s="34">
        <f t="shared" si="51"/>
        <v>-3</v>
      </c>
      <c r="S552" s="39" t="e">
        <f t="shared" si="52"/>
        <v>#N/A</v>
      </c>
    </row>
    <row r="553" spans="2:19" ht="15">
      <c r="B553" s="33">
        <f t="shared" si="53"/>
        <v>1440</v>
      </c>
      <c r="C553" s="34">
        <f t="shared" si="51"/>
        <v>-3</v>
      </c>
      <c r="S553" s="39" t="e">
        <f t="shared" si="52"/>
        <v>#N/A</v>
      </c>
    </row>
    <row r="554" spans="2:19" ht="15">
      <c r="B554" s="33">
        <f t="shared" si="53"/>
        <v>1441</v>
      </c>
      <c r="C554" s="34">
        <f t="shared" si="51"/>
        <v>-3</v>
      </c>
      <c r="S554" s="39" t="e">
        <f t="shared" si="52"/>
        <v>#N/A</v>
      </c>
    </row>
    <row r="555" spans="2:19" ht="15">
      <c r="B555" s="33">
        <f t="shared" si="53"/>
        <v>1442</v>
      </c>
      <c r="C555" s="34">
        <f t="shared" si="51"/>
        <v>-3</v>
      </c>
      <c r="S555" s="39" t="e">
        <f t="shared" si="52"/>
        <v>#N/A</v>
      </c>
    </row>
    <row r="556" spans="2:19" ht="15">
      <c r="B556" s="33">
        <f t="shared" si="53"/>
        <v>1443</v>
      </c>
      <c r="C556" s="34">
        <f t="shared" si="51"/>
        <v>-3</v>
      </c>
      <c r="S556" s="39" t="e">
        <f t="shared" si="52"/>
        <v>#N/A</v>
      </c>
    </row>
    <row r="557" spans="2:19" ht="15">
      <c r="B557" s="33">
        <f t="shared" si="53"/>
        <v>1444</v>
      </c>
      <c r="C557" s="34">
        <f t="shared" si="51"/>
        <v>-3</v>
      </c>
      <c r="S557" s="39" t="e">
        <f t="shared" si="52"/>
        <v>#N/A</v>
      </c>
    </row>
    <row r="558" spans="2:19" ht="15">
      <c r="B558" s="33">
        <f t="shared" si="53"/>
        <v>1445</v>
      </c>
      <c r="C558" s="34">
        <f t="shared" si="51"/>
        <v>-3</v>
      </c>
      <c r="S558" s="39" t="e">
        <f t="shared" si="52"/>
        <v>#N/A</v>
      </c>
    </row>
    <row r="559" spans="2:19" ht="15">
      <c r="B559" s="33">
        <f t="shared" si="53"/>
        <v>1446</v>
      </c>
      <c r="C559" s="34">
        <f t="shared" si="51"/>
        <v>-3</v>
      </c>
      <c r="S559" s="39" t="e">
        <f t="shared" si="52"/>
        <v>#N/A</v>
      </c>
    </row>
    <row r="560" spans="2:19" ht="15">
      <c r="B560" s="33">
        <f t="shared" si="53"/>
        <v>1447</v>
      </c>
      <c r="C560" s="34">
        <f t="shared" si="51"/>
        <v>-3</v>
      </c>
      <c r="S560" s="39" t="e">
        <f t="shared" si="52"/>
        <v>#N/A</v>
      </c>
    </row>
    <row r="561" spans="2:19" ht="15">
      <c r="B561" s="33">
        <f t="shared" si="53"/>
        <v>1448</v>
      </c>
      <c r="C561" s="34">
        <f t="shared" si="51"/>
        <v>-3</v>
      </c>
      <c r="S561" s="39" t="e">
        <f t="shared" si="52"/>
        <v>#N/A</v>
      </c>
    </row>
    <row r="562" spans="2:19" ht="15">
      <c r="B562" s="33">
        <f t="shared" si="53"/>
        <v>1449</v>
      </c>
      <c r="C562" s="34">
        <f t="shared" si="51"/>
        <v>-3</v>
      </c>
      <c r="S562" s="39" t="e">
        <f t="shared" si="52"/>
        <v>#N/A</v>
      </c>
    </row>
    <row r="563" spans="2:19" ht="15">
      <c r="B563" s="33">
        <f t="shared" si="53"/>
        <v>1450</v>
      </c>
      <c r="C563" s="34">
        <f t="shared" si="51"/>
        <v>-3</v>
      </c>
      <c r="S563" s="39" t="e">
        <f t="shared" si="52"/>
        <v>#N/A</v>
      </c>
    </row>
    <row r="564" spans="2:19" ht="15">
      <c r="B564" s="33">
        <f t="shared" si="53"/>
        <v>1451</v>
      </c>
      <c r="C564" s="34">
        <f t="shared" si="51"/>
        <v>-4</v>
      </c>
      <c r="S564" s="39" t="e">
        <f t="shared" si="52"/>
        <v>#N/A</v>
      </c>
    </row>
    <row r="565" spans="2:19" ht="15">
      <c r="B565" s="33">
        <f t="shared" si="53"/>
        <v>1452</v>
      </c>
      <c r="C565" s="34">
        <f t="shared" si="51"/>
        <v>-4</v>
      </c>
      <c r="S565" s="39" t="e">
        <f t="shared" si="52"/>
        <v>#N/A</v>
      </c>
    </row>
    <row r="566" spans="2:19" ht="15">
      <c r="B566" s="33">
        <f t="shared" si="53"/>
        <v>1453</v>
      </c>
      <c r="C566" s="34">
        <f t="shared" si="51"/>
        <v>-4</v>
      </c>
      <c r="S566" s="39" t="e">
        <f t="shared" si="52"/>
        <v>#N/A</v>
      </c>
    </row>
    <row r="567" spans="2:19" ht="15">
      <c r="B567" s="33">
        <f t="shared" si="53"/>
        <v>1454</v>
      </c>
      <c r="C567" s="34">
        <f t="shared" si="51"/>
        <v>-4</v>
      </c>
      <c r="S567" s="39" t="e">
        <f t="shared" si="52"/>
        <v>#N/A</v>
      </c>
    </row>
    <row r="568" spans="2:19" ht="15">
      <c r="B568" s="33">
        <f t="shared" si="53"/>
        <v>1455</v>
      </c>
      <c r="C568" s="34">
        <f t="shared" si="51"/>
        <v>-4</v>
      </c>
      <c r="S568" s="39" t="e">
        <f t="shared" si="52"/>
        <v>#N/A</v>
      </c>
    </row>
    <row r="569" spans="2:19" ht="15">
      <c r="B569" s="33">
        <f t="shared" si="53"/>
        <v>1456</v>
      </c>
      <c r="C569" s="34">
        <f t="shared" si="51"/>
        <v>-4</v>
      </c>
      <c r="S569" s="39" t="e">
        <f t="shared" si="52"/>
        <v>#N/A</v>
      </c>
    </row>
    <row r="570" spans="2:19" ht="15">
      <c r="B570" s="33">
        <f t="shared" si="53"/>
        <v>1457</v>
      </c>
      <c r="C570" s="34">
        <f t="shared" si="51"/>
        <v>-4</v>
      </c>
      <c r="S570" s="39" t="e">
        <f t="shared" si="52"/>
        <v>#N/A</v>
      </c>
    </row>
    <row r="571" spans="2:19" ht="15">
      <c r="B571" s="33">
        <f t="shared" si="53"/>
        <v>1458</v>
      </c>
      <c r="C571" s="34">
        <f t="shared" si="51"/>
        <v>-4</v>
      </c>
      <c r="S571" s="39" t="e">
        <f t="shared" si="52"/>
        <v>#N/A</v>
      </c>
    </row>
    <row r="572" spans="2:19" ht="15">
      <c r="B572" s="33">
        <f t="shared" si="53"/>
        <v>1459</v>
      </c>
      <c r="C572" s="34">
        <f t="shared" si="51"/>
        <v>-4</v>
      </c>
      <c r="S572" s="39" t="e">
        <f t="shared" si="52"/>
        <v>#N/A</v>
      </c>
    </row>
    <row r="573" spans="2:19" ht="15">
      <c r="B573" s="33">
        <f t="shared" si="53"/>
        <v>1460</v>
      </c>
      <c r="C573" s="34">
        <f t="shared" si="51"/>
        <v>-4</v>
      </c>
      <c r="S573" s="39" t="e">
        <f t="shared" si="52"/>
        <v>#N/A</v>
      </c>
    </row>
    <row r="574" spans="2:19" ht="15">
      <c r="B574" s="33">
        <f t="shared" si="53"/>
        <v>1461</v>
      </c>
      <c r="C574" s="34">
        <f t="shared" si="51"/>
        <v>-4</v>
      </c>
      <c r="S574" s="39" t="e">
        <f t="shared" si="52"/>
        <v>#N/A</v>
      </c>
    </row>
    <row r="575" spans="2:19" ht="15">
      <c r="B575" s="33">
        <f t="shared" si="53"/>
        <v>1462</v>
      </c>
      <c r="C575" s="34">
        <f t="shared" si="51"/>
        <v>-4</v>
      </c>
      <c r="S575" s="39" t="e">
        <f t="shared" si="52"/>
        <v>#N/A</v>
      </c>
    </row>
    <row r="576" spans="2:19" ht="15">
      <c r="B576" s="33">
        <f t="shared" si="53"/>
        <v>1463</v>
      </c>
      <c r="C576" s="34">
        <f t="shared" si="51"/>
        <v>-4</v>
      </c>
      <c r="S576" s="39" t="e">
        <f t="shared" si="52"/>
        <v>#N/A</v>
      </c>
    </row>
    <row r="577" spans="2:19" ht="15">
      <c r="B577" s="33">
        <f t="shared" si="53"/>
        <v>1464</v>
      </c>
      <c r="C577" s="34">
        <f t="shared" si="51"/>
        <v>-4</v>
      </c>
      <c r="S577" s="39" t="e">
        <f t="shared" si="52"/>
        <v>#N/A</v>
      </c>
    </row>
    <row r="578" spans="2:19" ht="15">
      <c r="B578" s="33">
        <f t="shared" si="53"/>
        <v>1465</v>
      </c>
      <c r="C578" s="34">
        <f t="shared" si="51"/>
        <v>-5</v>
      </c>
      <c r="S578" s="39" t="e">
        <f t="shared" si="52"/>
        <v>#N/A</v>
      </c>
    </row>
    <row r="579" spans="2:19" ht="15">
      <c r="B579" s="33">
        <f t="shared" si="53"/>
        <v>1466</v>
      </c>
      <c r="C579" s="34">
        <f t="shared" si="51"/>
        <v>-5</v>
      </c>
      <c r="S579" s="39" t="e">
        <f t="shared" si="52"/>
        <v>#N/A</v>
      </c>
    </row>
    <row r="580" spans="2:19" ht="15">
      <c r="B580" s="33">
        <f t="shared" si="53"/>
        <v>1467</v>
      </c>
      <c r="C580" s="34">
        <f aca="true" t="shared" si="54" ref="C580:C643">Race-INT(Race*B580/RefPY+0.5)+1</f>
        <v>-5</v>
      </c>
      <c r="S580" s="39" t="e">
        <f aca="true" t="shared" si="55" ref="S580:S643">VLOOKUP(R580,$K$3:$O$97,5,FALSE)</f>
        <v>#N/A</v>
      </c>
    </row>
    <row r="581" spans="2:19" ht="15">
      <c r="B581" s="33">
        <f aca="true" t="shared" si="56" ref="B581:B644">B580+1</f>
        <v>1468</v>
      </c>
      <c r="C581" s="34">
        <f t="shared" si="54"/>
        <v>-5</v>
      </c>
      <c r="S581" s="39" t="e">
        <f t="shared" si="55"/>
        <v>#N/A</v>
      </c>
    </row>
    <row r="582" spans="2:19" ht="15">
      <c r="B582" s="33">
        <f t="shared" si="56"/>
        <v>1469</v>
      </c>
      <c r="C582" s="34">
        <f t="shared" si="54"/>
        <v>-5</v>
      </c>
      <c r="S582" s="39" t="e">
        <f t="shared" si="55"/>
        <v>#N/A</v>
      </c>
    </row>
    <row r="583" spans="2:19" ht="15">
      <c r="B583" s="33">
        <f t="shared" si="56"/>
        <v>1470</v>
      </c>
      <c r="C583" s="34">
        <f t="shared" si="54"/>
        <v>-5</v>
      </c>
      <c r="S583" s="39" t="e">
        <f t="shared" si="55"/>
        <v>#N/A</v>
      </c>
    </row>
    <row r="584" spans="2:19" ht="15">
      <c r="B584" s="33">
        <f t="shared" si="56"/>
        <v>1471</v>
      </c>
      <c r="C584" s="34">
        <f t="shared" si="54"/>
        <v>-5</v>
      </c>
      <c r="S584" s="39" t="e">
        <f t="shared" si="55"/>
        <v>#N/A</v>
      </c>
    </row>
    <row r="585" spans="2:19" ht="15">
      <c r="B585" s="33">
        <f t="shared" si="56"/>
        <v>1472</v>
      </c>
      <c r="C585" s="34">
        <f t="shared" si="54"/>
        <v>-5</v>
      </c>
      <c r="S585" s="39" t="e">
        <f t="shared" si="55"/>
        <v>#N/A</v>
      </c>
    </row>
    <row r="586" spans="2:19" ht="15">
      <c r="B586" s="33">
        <f t="shared" si="56"/>
        <v>1473</v>
      </c>
      <c r="C586" s="34">
        <f t="shared" si="54"/>
        <v>-5</v>
      </c>
      <c r="S586" s="39" t="e">
        <f t="shared" si="55"/>
        <v>#N/A</v>
      </c>
    </row>
    <row r="587" spans="2:19" ht="15">
      <c r="B587" s="33">
        <f t="shared" si="56"/>
        <v>1474</v>
      </c>
      <c r="C587" s="34">
        <f t="shared" si="54"/>
        <v>-5</v>
      </c>
      <c r="S587" s="39" t="e">
        <f t="shared" si="55"/>
        <v>#N/A</v>
      </c>
    </row>
    <row r="588" spans="2:19" ht="15">
      <c r="B588" s="33">
        <f t="shared" si="56"/>
        <v>1475</v>
      </c>
      <c r="C588" s="34">
        <f t="shared" si="54"/>
        <v>-5</v>
      </c>
      <c r="S588" s="39" t="e">
        <f t="shared" si="55"/>
        <v>#N/A</v>
      </c>
    </row>
    <row r="589" spans="2:19" ht="15">
      <c r="B589" s="33">
        <f t="shared" si="56"/>
        <v>1476</v>
      </c>
      <c r="C589" s="34">
        <f t="shared" si="54"/>
        <v>-5</v>
      </c>
      <c r="S589" s="39" t="e">
        <f t="shared" si="55"/>
        <v>#N/A</v>
      </c>
    </row>
    <row r="590" spans="2:19" ht="15">
      <c r="B590" s="33">
        <f t="shared" si="56"/>
        <v>1477</v>
      </c>
      <c r="C590" s="34">
        <f t="shared" si="54"/>
        <v>-5</v>
      </c>
      <c r="S590" s="39" t="e">
        <f t="shared" si="55"/>
        <v>#N/A</v>
      </c>
    </row>
    <row r="591" spans="2:19" ht="15">
      <c r="B591" s="33">
        <f t="shared" si="56"/>
        <v>1478</v>
      </c>
      <c r="C591" s="34">
        <f t="shared" si="54"/>
        <v>-5</v>
      </c>
      <c r="S591" s="39" t="e">
        <f t="shared" si="55"/>
        <v>#N/A</v>
      </c>
    </row>
    <row r="592" spans="2:19" ht="15">
      <c r="B592" s="33">
        <f t="shared" si="56"/>
        <v>1479</v>
      </c>
      <c r="C592" s="34">
        <f t="shared" si="54"/>
        <v>-6</v>
      </c>
      <c r="S592" s="39" t="e">
        <f t="shared" si="55"/>
        <v>#N/A</v>
      </c>
    </row>
    <row r="593" spans="2:19" ht="15">
      <c r="B593" s="33">
        <f t="shared" si="56"/>
        <v>1480</v>
      </c>
      <c r="C593" s="34">
        <f t="shared" si="54"/>
        <v>-6</v>
      </c>
      <c r="S593" s="39" t="e">
        <f t="shared" si="55"/>
        <v>#N/A</v>
      </c>
    </row>
    <row r="594" spans="2:19" ht="15">
      <c r="B594" s="33">
        <f t="shared" si="56"/>
        <v>1481</v>
      </c>
      <c r="C594" s="34">
        <f t="shared" si="54"/>
        <v>-6</v>
      </c>
      <c r="S594" s="39" t="e">
        <f t="shared" si="55"/>
        <v>#N/A</v>
      </c>
    </row>
    <row r="595" spans="2:19" ht="15">
      <c r="B595" s="33">
        <f t="shared" si="56"/>
        <v>1482</v>
      </c>
      <c r="C595" s="34">
        <f t="shared" si="54"/>
        <v>-6</v>
      </c>
      <c r="S595" s="39" t="e">
        <f t="shared" si="55"/>
        <v>#N/A</v>
      </c>
    </row>
    <row r="596" spans="2:19" ht="15">
      <c r="B596" s="33">
        <f t="shared" si="56"/>
        <v>1483</v>
      </c>
      <c r="C596" s="34">
        <f t="shared" si="54"/>
        <v>-6</v>
      </c>
      <c r="S596" s="39" t="e">
        <f t="shared" si="55"/>
        <v>#N/A</v>
      </c>
    </row>
    <row r="597" spans="2:19" ht="15">
      <c r="B597" s="33">
        <f t="shared" si="56"/>
        <v>1484</v>
      </c>
      <c r="C597" s="34">
        <f t="shared" si="54"/>
        <v>-6</v>
      </c>
      <c r="S597" s="39" t="e">
        <f t="shared" si="55"/>
        <v>#N/A</v>
      </c>
    </row>
    <row r="598" spans="2:19" ht="15">
      <c r="B598" s="33">
        <f t="shared" si="56"/>
        <v>1485</v>
      </c>
      <c r="C598" s="34">
        <f t="shared" si="54"/>
        <v>-6</v>
      </c>
      <c r="S598" s="39" t="e">
        <f t="shared" si="55"/>
        <v>#N/A</v>
      </c>
    </row>
    <row r="599" spans="2:19" ht="15">
      <c r="B599" s="33">
        <f t="shared" si="56"/>
        <v>1486</v>
      </c>
      <c r="C599" s="34">
        <f t="shared" si="54"/>
        <v>-6</v>
      </c>
      <c r="S599" s="39" t="e">
        <f t="shared" si="55"/>
        <v>#N/A</v>
      </c>
    </row>
    <row r="600" spans="2:19" ht="15">
      <c r="B600" s="33">
        <f t="shared" si="56"/>
        <v>1487</v>
      </c>
      <c r="C600" s="34">
        <f t="shared" si="54"/>
        <v>-6</v>
      </c>
      <c r="S600" s="39" t="e">
        <f t="shared" si="55"/>
        <v>#N/A</v>
      </c>
    </row>
    <row r="601" spans="2:19" ht="15">
      <c r="B601" s="33">
        <f t="shared" si="56"/>
        <v>1488</v>
      </c>
      <c r="C601" s="34">
        <f t="shared" si="54"/>
        <v>-6</v>
      </c>
      <c r="S601" s="39" t="e">
        <f t="shared" si="55"/>
        <v>#N/A</v>
      </c>
    </row>
    <row r="602" spans="2:19" ht="15">
      <c r="B602" s="33">
        <f t="shared" si="56"/>
        <v>1489</v>
      </c>
      <c r="C602" s="34">
        <f t="shared" si="54"/>
        <v>-6</v>
      </c>
      <c r="S602" s="39" t="e">
        <f t="shared" si="55"/>
        <v>#N/A</v>
      </c>
    </row>
    <row r="603" spans="2:19" ht="15">
      <c r="B603" s="33">
        <f t="shared" si="56"/>
        <v>1490</v>
      </c>
      <c r="C603" s="34">
        <f t="shared" si="54"/>
        <v>-6</v>
      </c>
      <c r="S603" s="39" t="e">
        <f t="shared" si="55"/>
        <v>#N/A</v>
      </c>
    </row>
    <row r="604" spans="2:19" ht="15">
      <c r="B604" s="33">
        <f t="shared" si="56"/>
        <v>1491</v>
      </c>
      <c r="C604" s="34">
        <f t="shared" si="54"/>
        <v>-6</v>
      </c>
      <c r="S604" s="39" t="e">
        <f t="shared" si="55"/>
        <v>#N/A</v>
      </c>
    </row>
    <row r="605" spans="2:19" ht="15">
      <c r="B605" s="33">
        <f t="shared" si="56"/>
        <v>1492</v>
      </c>
      <c r="C605" s="34">
        <f t="shared" si="54"/>
        <v>-6</v>
      </c>
      <c r="S605" s="39" t="e">
        <f t="shared" si="55"/>
        <v>#N/A</v>
      </c>
    </row>
    <row r="606" spans="2:19" ht="15">
      <c r="B606" s="33">
        <f t="shared" si="56"/>
        <v>1493</v>
      </c>
      <c r="C606" s="34">
        <f t="shared" si="54"/>
        <v>-7</v>
      </c>
      <c r="S606" s="39" t="e">
        <f t="shared" si="55"/>
        <v>#N/A</v>
      </c>
    </row>
    <row r="607" spans="2:19" ht="15">
      <c r="B607" s="33">
        <f t="shared" si="56"/>
        <v>1494</v>
      </c>
      <c r="C607" s="34">
        <f t="shared" si="54"/>
        <v>-7</v>
      </c>
      <c r="S607" s="39" t="e">
        <f t="shared" si="55"/>
        <v>#N/A</v>
      </c>
    </row>
    <row r="608" spans="2:19" ht="15">
      <c r="B608" s="33">
        <f t="shared" si="56"/>
        <v>1495</v>
      </c>
      <c r="C608" s="34">
        <f t="shared" si="54"/>
        <v>-7</v>
      </c>
      <c r="S608" s="39" t="e">
        <f t="shared" si="55"/>
        <v>#N/A</v>
      </c>
    </row>
    <row r="609" spans="2:19" ht="15">
      <c r="B609" s="33">
        <f t="shared" si="56"/>
        <v>1496</v>
      </c>
      <c r="C609" s="34">
        <f t="shared" si="54"/>
        <v>-7</v>
      </c>
      <c r="S609" s="39" t="e">
        <f t="shared" si="55"/>
        <v>#N/A</v>
      </c>
    </row>
    <row r="610" spans="2:19" ht="15">
      <c r="B610" s="33">
        <f t="shared" si="56"/>
        <v>1497</v>
      </c>
      <c r="C610" s="34">
        <f t="shared" si="54"/>
        <v>-7</v>
      </c>
      <c r="S610" s="39" t="e">
        <f t="shared" si="55"/>
        <v>#N/A</v>
      </c>
    </row>
    <row r="611" spans="2:19" ht="15">
      <c r="B611" s="33">
        <f t="shared" si="56"/>
        <v>1498</v>
      </c>
      <c r="C611" s="34">
        <f t="shared" si="54"/>
        <v>-7</v>
      </c>
      <c r="S611" s="39" t="e">
        <f t="shared" si="55"/>
        <v>#N/A</v>
      </c>
    </row>
    <row r="612" spans="2:19" ht="15">
      <c r="B612" s="33">
        <f t="shared" si="56"/>
        <v>1499</v>
      </c>
      <c r="C612" s="34">
        <f t="shared" si="54"/>
        <v>-7</v>
      </c>
      <c r="S612" s="39" t="e">
        <f t="shared" si="55"/>
        <v>#N/A</v>
      </c>
    </row>
    <row r="613" spans="2:19" ht="15">
      <c r="B613" s="33">
        <f t="shared" si="56"/>
        <v>1500</v>
      </c>
      <c r="C613" s="34">
        <f t="shared" si="54"/>
        <v>-7</v>
      </c>
      <c r="S613" s="39" t="e">
        <f t="shared" si="55"/>
        <v>#N/A</v>
      </c>
    </row>
    <row r="614" spans="2:19" ht="15">
      <c r="B614" s="33">
        <f t="shared" si="56"/>
        <v>1501</v>
      </c>
      <c r="C614" s="34">
        <f t="shared" si="54"/>
        <v>-7</v>
      </c>
      <c r="S614" s="39" t="e">
        <f t="shared" si="55"/>
        <v>#N/A</v>
      </c>
    </row>
    <row r="615" spans="2:19" ht="15">
      <c r="B615" s="33">
        <f t="shared" si="56"/>
        <v>1502</v>
      </c>
      <c r="C615" s="34">
        <f t="shared" si="54"/>
        <v>-7</v>
      </c>
      <c r="S615" s="39" t="e">
        <f t="shared" si="55"/>
        <v>#N/A</v>
      </c>
    </row>
    <row r="616" spans="2:19" ht="15">
      <c r="B616" s="33">
        <f t="shared" si="56"/>
        <v>1503</v>
      </c>
      <c r="C616" s="34">
        <f t="shared" si="54"/>
        <v>-7</v>
      </c>
      <c r="S616" s="39" t="e">
        <f t="shared" si="55"/>
        <v>#N/A</v>
      </c>
    </row>
    <row r="617" spans="2:19" ht="15">
      <c r="B617" s="33">
        <f t="shared" si="56"/>
        <v>1504</v>
      </c>
      <c r="C617" s="34">
        <f t="shared" si="54"/>
        <v>-7</v>
      </c>
      <c r="S617" s="39" t="e">
        <f t="shared" si="55"/>
        <v>#N/A</v>
      </c>
    </row>
    <row r="618" spans="2:19" ht="15">
      <c r="B618" s="33">
        <f t="shared" si="56"/>
        <v>1505</v>
      </c>
      <c r="C618" s="34">
        <f t="shared" si="54"/>
        <v>-7</v>
      </c>
      <c r="S618" s="39" t="e">
        <f t="shared" si="55"/>
        <v>#N/A</v>
      </c>
    </row>
    <row r="619" spans="2:19" ht="15">
      <c r="B619" s="33">
        <f t="shared" si="56"/>
        <v>1506</v>
      </c>
      <c r="C619" s="34">
        <f t="shared" si="54"/>
        <v>-8</v>
      </c>
      <c r="S619" s="39" t="e">
        <f t="shared" si="55"/>
        <v>#N/A</v>
      </c>
    </row>
    <row r="620" spans="2:19" ht="15">
      <c r="B620" s="33">
        <f t="shared" si="56"/>
        <v>1507</v>
      </c>
      <c r="C620" s="34">
        <f t="shared" si="54"/>
        <v>-8</v>
      </c>
      <c r="S620" s="39" t="e">
        <f t="shared" si="55"/>
        <v>#N/A</v>
      </c>
    </row>
    <row r="621" spans="2:19" ht="15">
      <c r="B621" s="33">
        <f t="shared" si="56"/>
        <v>1508</v>
      </c>
      <c r="C621" s="34">
        <f t="shared" si="54"/>
        <v>-8</v>
      </c>
      <c r="S621" s="39" t="e">
        <f t="shared" si="55"/>
        <v>#N/A</v>
      </c>
    </row>
    <row r="622" spans="2:19" ht="15">
      <c r="B622" s="33">
        <f t="shared" si="56"/>
        <v>1509</v>
      </c>
      <c r="C622" s="34">
        <f t="shared" si="54"/>
        <v>-8</v>
      </c>
      <c r="S622" s="39" t="e">
        <f t="shared" si="55"/>
        <v>#N/A</v>
      </c>
    </row>
    <row r="623" spans="2:19" ht="15">
      <c r="B623" s="33">
        <f t="shared" si="56"/>
        <v>1510</v>
      </c>
      <c r="C623" s="34">
        <f t="shared" si="54"/>
        <v>-8</v>
      </c>
      <c r="S623" s="39" t="e">
        <f t="shared" si="55"/>
        <v>#N/A</v>
      </c>
    </row>
    <row r="624" spans="2:19" ht="15">
      <c r="B624" s="33">
        <f t="shared" si="56"/>
        <v>1511</v>
      </c>
      <c r="C624" s="34">
        <f t="shared" si="54"/>
        <v>-8</v>
      </c>
      <c r="S624" s="39" t="e">
        <f t="shared" si="55"/>
        <v>#N/A</v>
      </c>
    </row>
    <row r="625" spans="2:19" ht="15">
      <c r="B625" s="33">
        <f t="shared" si="56"/>
        <v>1512</v>
      </c>
      <c r="C625" s="34">
        <f t="shared" si="54"/>
        <v>-8</v>
      </c>
      <c r="S625" s="39" t="e">
        <f t="shared" si="55"/>
        <v>#N/A</v>
      </c>
    </row>
    <row r="626" spans="2:19" ht="15">
      <c r="B626" s="33">
        <f t="shared" si="56"/>
        <v>1513</v>
      </c>
      <c r="C626" s="34">
        <f t="shared" si="54"/>
        <v>-8</v>
      </c>
      <c r="S626" s="39" t="e">
        <f t="shared" si="55"/>
        <v>#N/A</v>
      </c>
    </row>
    <row r="627" spans="2:19" ht="15">
      <c r="B627" s="33">
        <f t="shared" si="56"/>
        <v>1514</v>
      </c>
      <c r="C627" s="34">
        <f t="shared" si="54"/>
        <v>-8</v>
      </c>
      <c r="S627" s="39" t="e">
        <f t="shared" si="55"/>
        <v>#N/A</v>
      </c>
    </row>
    <row r="628" spans="2:19" ht="15">
      <c r="B628" s="33">
        <f t="shared" si="56"/>
        <v>1515</v>
      </c>
      <c r="C628" s="34">
        <f t="shared" si="54"/>
        <v>-8</v>
      </c>
      <c r="S628" s="39" t="e">
        <f t="shared" si="55"/>
        <v>#N/A</v>
      </c>
    </row>
    <row r="629" spans="2:19" ht="15">
      <c r="B629" s="33">
        <f t="shared" si="56"/>
        <v>1516</v>
      </c>
      <c r="C629" s="34">
        <f t="shared" si="54"/>
        <v>-8</v>
      </c>
      <c r="S629" s="39" t="e">
        <f t="shared" si="55"/>
        <v>#N/A</v>
      </c>
    </row>
    <row r="630" spans="2:19" ht="15">
      <c r="B630" s="33">
        <f t="shared" si="56"/>
        <v>1517</v>
      </c>
      <c r="C630" s="34">
        <f t="shared" si="54"/>
        <v>-8</v>
      </c>
      <c r="S630" s="39" t="e">
        <f t="shared" si="55"/>
        <v>#N/A</v>
      </c>
    </row>
    <row r="631" spans="2:19" ht="15">
      <c r="B631" s="33">
        <f t="shared" si="56"/>
        <v>1518</v>
      </c>
      <c r="C631" s="34">
        <f t="shared" si="54"/>
        <v>-8</v>
      </c>
      <c r="S631" s="39" t="e">
        <f t="shared" si="55"/>
        <v>#N/A</v>
      </c>
    </row>
    <row r="632" spans="2:19" ht="15">
      <c r="B632" s="33">
        <f t="shared" si="56"/>
        <v>1519</v>
      </c>
      <c r="C632" s="34">
        <f t="shared" si="54"/>
        <v>-8</v>
      </c>
      <c r="S632" s="39" t="e">
        <f t="shared" si="55"/>
        <v>#N/A</v>
      </c>
    </row>
    <row r="633" spans="2:19" ht="15">
      <c r="B633" s="33">
        <f t="shared" si="56"/>
        <v>1520</v>
      </c>
      <c r="C633" s="34">
        <f t="shared" si="54"/>
        <v>-9</v>
      </c>
      <c r="S633" s="39" t="e">
        <f t="shared" si="55"/>
        <v>#N/A</v>
      </c>
    </row>
    <row r="634" spans="2:19" ht="15">
      <c r="B634" s="33">
        <f t="shared" si="56"/>
        <v>1521</v>
      </c>
      <c r="C634" s="34">
        <f t="shared" si="54"/>
        <v>-9</v>
      </c>
      <c r="S634" s="39" t="e">
        <f t="shared" si="55"/>
        <v>#N/A</v>
      </c>
    </row>
    <row r="635" spans="2:19" ht="15">
      <c r="B635" s="33">
        <f t="shared" si="56"/>
        <v>1522</v>
      </c>
      <c r="C635" s="34">
        <f t="shared" si="54"/>
        <v>-9</v>
      </c>
      <c r="S635" s="39" t="e">
        <f t="shared" si="55"/>
        <v>#N/A</v>
      </c>
    </row>
    <row r="636" spans="2:19" ht="15">
      <c r="B636" s="33">
        <f t="shared" si="56"/>
        <v>1523</v>
      </c>
      <c r="C636" s="34">
        <f t="shared" si="54"/>
        <v>-9</v>
      </c>
      <c r="S636" s="39" t="e">
        <f t="shared" si="55"/>
        <v>#N/A</v>
      </c>
    </row>
    <row r="637" spans="2:19" ht="15">
      <c r="B637" s="33">
        <f t="shared" si="56"/>
        <v>1524</v>
      </c>
      <c r="C637" s="34">
        <f t="shared" si="54"/>
        <v>-9</v>
      </c>
      <c r="S637" s="39" t="e">
        <f t="shared" si="55"/>
        <v>#N/A</v>
      </c>
    </row>
    <row r="638" spans="2:19" ht="15">
      <c r="B638" s="33">
        <f t="shared" si="56"/>
        <v>1525</v>
      </c>
      <c r="C638" s="34">
        <f t="shared" si="54"/>
        <v>-9</v>
      </c>
      <c r="S638" s="39" t="e">
        <f t="shared" si="55"/>
        <v>#N/A</v>
      </c>
    </row>
    <row r="639" spans="2:19" ht="15">
      <c r="B639" s="33">
        <f t="shared" si="56"/>
        <v>1526</v>
      </c>
      <c r="C639" s="34">
        <f t="shared" si="54"/>
        <v>-9</v>
      </c>
      <c r="S639" s="39" t="e">
        <f t="shared" si="55"/>
        <v>#N/A</v>
      </c>
    </row>
    <row r="640" spans="2:19" ht="15">
      <c r="B640" s="33">
        <f t="shared" si="56"/>
        <v>1527</v>
      </c>
      <c r="C640" s="34">
        <f t="shared" si="54"/>
        <v>-9</v>
      </c>
      <c r="S640" s="39" t="e">
        <f t="shared" si="55"/>
        <v>#N/A</v>
      </c>
    </row>
    <row r="641" spans="2:19" ht="15">
      <c r="B641" s="33">
        <f t="shared" si="56"/>
        <v>1528</v>
      </c>
      <c r="C641" s="34">
        <f t="shared" si="54"/>
        <v>-9</v>
      </c>
      <c r="S641" s="39" t="e">
        <f t="shared" si="55"/>
        <v>#N/A</v>
      </c>
    </row>
    <row r="642" spans="2:19" ht="15">
      <c r="B642" s="33">
        <f t="shared" si="56"/>
        <v>1529</v>
      </c>
      <c r="C642" s="34">
        <f t="shared" si="54"/>
        <v>-9</v>
      </c>
      <c r="S642" s="39" t="e">
        <f t="shared" si="55"/>
        <v>#N/A</v>
      </c>
    </row>
    <row r="643" spans="2:19" ht="15">
      <c r="B643" s="33">
        <f t="shared" si="56"/>
        <v>1530</v>
      </c>
      <c r="C643" s="34">
        <f t="shared" si="54"/>
        <v>-9</v>
      </c>
      <c r="S643" s="39" t="e">
        <f t="shared" si="55"/>
        <v>#N/A</v>
      </c>
    </row>
    <row r="644" spans="2:19" ht="15">
      <c r="B644" s="33">
        <f t="shared" si="56"/>
        <v>1531</v>
      </c>
      <c r="C644" s="34">
        <f aca="true" t="shared" si="57" ref="C644:C707">Race-INT(Race*B644/RefPY+0.5)+1</f>
        <v>-9</v>
      </c>
      <c r="S644" s="39" t="e">
        <f aca="true" t="shared" si="58" ref="S644:S707">VLOOKUP(R644,$K$3:$O$97,5,FALSE)</f>
        <v>#N/A</v>
      </c>
    </row>
    <row r="645" spans="2:19" ht="15">
      <c r="B645" s="33">
        <f aca="true" t="shared" si="59" ref="B645:B708">B644+1</f>
        <v>1532</v>
      </c>
      <c r="C645" s="34">
        <f t="shared" si="57"/>
        <v>-9</v>
      </c>
      <c r="S645" s="39" t="e">
        <f t="shared" si="58"/>
        <v>#N/A</v>
      </c>
    </row>
    <row r="646" spans="2:19" ht="15">
      <c r="B646" s="33">
        <f t="shared" si="59"/>
        <v>1533</v>
      </c>
      <c r="C646" s="34">
        <f t="shared" si="57"/>
        <v>-9</v>
      </c>
      <c r="S646" s="39" t="e">
        <f t="shared" si="58"/>
        <v>#N/A</v>
      </c>
    </row>
    <row r="647" spans="2:19" ht="15">
      <c r="B647" s="33">
        <f t="shared" si="59"/>
        <v>1534</v>
      </c>
      <c r="C647" s="34">
        <f t="shared" si="57"/>
        <v>-10</v>
      </c>
      <c r="S647" s="39" t="e">
        <f t="shared" si="58"/>
        <v>#N/A</v>
      </c>
    </row>
    <row r="648" spans="2:19" ht="15">
      <c r="B648" s="33">
        <f t="shared" si="59"/>
        <v>1535</v>
      </c>
      <c r="C648" s="34">
        <f t="shared" si="57"/>
        <v>-10</v>
      </c>
      <c r="S648" s="39" t="e">
        <f t="shared" si="58"/>
        <v>#N/A</v>
      </c>
    </row>
    <row r="649" spans="2:19" ht="15">
      <c r="B649" s="33">
        <f t="shared" si="59"/>
        <v>1536</v>
      </c>
      <c r="C649" s="34">
        <f t="shared" si="57"/>
        <v>-10</v>
      </c>
      <c r="S649" s="39" t="e">
        <f t="shared" si="58"/>
        <v>#N/A</v>
      </c>
    </row>
    <row r="650" spans="2:19" ht="15">
      <c r="B650" s="33">
        <f t="shared" si="59"/>
        <v>1537</v>
      </c>
      <c r="C650" s="34">
        <f t="shared" si="57"/>
        <v>-10</v>
      </c>
      <c r="S650" s="39" t="e">
        <f t="shared" si="58"/>
        <v>#N/A</v>
      </c>
    </row>
    <row r="651" spans="2:19" ht="15">
      <c r="B651" s="33">
        <f t="shared" si="59"/>
        <v>1538</v>
      </c>
      <c r="C651" s="34">
        <f t="shared" si="57"/>
        <v>-10</v>
      </c>
      <c r="S651" s="39" t="e">
        <f t="shared" si="58"/>
        <v>#N/A</v>
      </c>
    </row>
    <row r="652" spans="2:19" ht="15">
      <c r="B652" s="33">
        <f t="shared" si="59"/>
        <v>1539</v>
      </c>
      <c r="C652" s="34">
        <f t="shared" si="57"/>
        <v>-10</v>
      </c>
      <c r="S652" s="39" t="e">
        <f t="shared" si="58"/>
        <v>#N/A</v>
      </c>
    </row>
    <row r="653" spans="2:19" ht="15">
      <c r="B653" s="33">
        <f t="shared" si="59"/>
        <v>1540</v>
      </c>
      <c r="C653" s="34">
        <f t="shared" si="57"/>
        <v>-10</v>
      </c>
      <c r="S653" s="39" t="e">
        <f t="shared" si="58"/>
        <v>#N/A</v>
      </c>
    </row>
    <row r="654" spans="2:19" ht="15">
      <c r="B654" s="33">
        <f t="shared" si="59"/>
        <v>1541</v>
      </c>
      <c r="C654" s="34">
        <f t="shared" si="57"/>
        <v>-10</v>
      </c>
      <c r="S654" s="39" t="e">
        <f t="shared" si="58"/>
        <v>#N/A</v>
      </c>
    </row>
    <row r="655" spans="2:19" ht="15">
      <c r="B655" s="33">
        <f t="shared" si="59"/>
        <v>1542</v>
      </c>
      <c r="C655" s="34">
        <f t="shared" si="57"/>
        <v>-10</v>
      </c>
      <c r="S655" s="39" t="e">
        <f t="shared" si="58"/>
        <v>#N/A</v>
      </c>
    </row>
    <row r="656" spans="2:19" ht="15">
      <c r="B656" s="33">
        <f t="shared" si="59"/>
        <v>1543</v>
      </c>
      <c r="C656" s="34">
        <f t="shared" si="57"/>
        <v>-10</v>
      </c>
      <c r="S656" s="39" t="e">
        <f t="shared" si="58"/>
        <v>#N/A</v>
      </c>
    </row>
    <row r="657" spans="2:19" ht="15">
      <c r="B657" s="33">
        <f t="shared" si="59"/>
        <v>1544</v>
      </c>
      <c r="C657" s="34">
        <f t="shared" si="57"/>
        <v>-10</v>
      </c>
      <c r="S657" s="39" t="e">
        <f t="shared" si="58"/>
        <v>#N/A</v>
      </c>
    </row>
    <row r="658" spans="2:19" ht="15">
      <c r="B658" s="33">
        <f t="shared" si="59"/>
        <v>1545</v>
      </c>
      <c r="C658" s="34">
        <f t="shared" si="57"/>
        <v>-10</v>
      </c>
      <c r="S658" s="39" t="e">
        <f t="shared" si="58"/>
        <v>#N/A</v>
      </c>
    </row>
    <row r="659" spans="2:19" ht="15">
      <c r="B659" s="33">
        <f t="shared" si="59"/>
        <v>1546</v>
      </c>
      <c r="C659" s="34">
        <f t="shared" si="57"/>
        <v>-10</v>
      </c>
      <c r="S659" s="39" t="e">
        <f t="shared" si="58"/>
        <v>#N/A</v>
      </c>
    </row>
    <row r="660" spans="2:19" ht="15">
      <c r="B660" s="33">
        <f t="shared" si="59"/>
        <v>1547</v>
      </c>
      <c r="C660" s="34">
        <f t="shared" si="57"/>
        <v>-10</v>
      </c>
      <c r="S660" s="39" t="e">
        <f t="shared" si="58"/>
        <v>#N/A</v>
      </c>
    </row>
    <row r="661" spans="2:19" ht="15">
      <c r="B661" s="33">
        <f t="shared" si="59"/>
        <v>1548</v>
      </c>
      <c r="C661" s="34">
        <f t="shared" si="57"/>
        <v>-11</v>
      </c>
      <c r="S661" s="39" t="e">
        <f t="shared" si="58"/>
        <v>#N/A</v>
      </c>
    </row>
    <row r="662" spans="2:19" ht="15">
      <c r="B662" s="33">
        <f t="shared" si="59"/>
        <v>1549</v>
      </c>
      <c r="C662" s="34">
        <f t="shared" si="57"/>
        <v>-11</v>
      </c>
      <c r="S662" s="39" t="e">
        <f t="shared" si="58"/>
        <v>#N/A</v>
      </c>
    </row>
    <row r="663" spans="2:19" ht="15">
      <c r="B663" s="33">
        <f t="shared" si="59"/>
        <v>1550</v>
      </c>
      <c r="C663" s="34">
        <f t="shared" si="57"/>
        <v>-11</v>
      </c>
      <c r="S663" s="39" t="e">
        <f t="shared" si="58"/>
        <v>#N/A</v>
      </c>
    </row>
    <row r="664" spans="2:19" ht="15">
      <c r="B664" s="33">
        <f t="shared" si="59"/>
        <v>1551</v>
      </c>
      <c r="C664" s="34">
        <f t="shared" si="57"/>
        <v>-11</v>
      </c>
      <c r="S664" s="39" t="e">
        <f t="shared" si="58"/>
        <v>#N/A</v>
      </c>
    </row>
    <row r="665" spans="2:19" ht="15">
      <c r="B665" s="33">
        <f t="shared" si="59"/>
        <v>1552</v>
      </c>
      <c r="C665" s="34">
        <f t="shared" si="57"/>
        <v>-11</v>
      </c>
      <c r="S665" s="39" t="e">
        <f t="shared" si="58"/>
        <v>#N/A</v>
      </c>
    </row>
    <row r="666" spans="2:19" ht="15">
      <c r="B666" s="33">
        <f t="shared" si="59"/>
        <v>1553</v>
      </c>
      <c r="C666" s="34">
        <f t="shared" si="57"/>
        <v>-11</v>
      </c>
      <c r="S666" s="39" t="e">
        <f t="shared" si="58"/>
        <v>#N/A</v>
      </c>
    </row>
    <row r="667" spans="2:19" ht="15">
      <c r="B667" s="33">
        <f t="shared" si="59"/>
        <v>1554</v>
      </c>
      <c r="C667" s="34">
        <f t="shared" si="57"/>
        <v>-11</v>
      </c>
      <c r="S667" s="39" t="e">
        <f t="shared" si="58"/>
        <v>#N/A</v>
      </c>
    </row>
    <row r="668" spans="2:19" ht="15">
      <c r="B668" s="33">
        <f t="shared" si="59"/>
        <v>1555</v>
      </c>
      <c r="C668" s="34">
        <f t="shared" si="57"/>
        <v>-11</v>
      </c>
      <c r="S668" s="39" t="e">
        <f t="shared" si="58"/>
        <v>#N/A</v>
      </c>
    </row>
    <row r="669" spans="2:19" ht="15">
      <c r="B669" s="33">
        <f t="shared" si="59"/>
        <v>1556</v>
      </c>
      <c r="C669" s="34">
        <f t="shared" si="57"/>
        <v>-11</v>
      </c>
      <c r="S669" s="39" t="e">
        <f t="shared" si="58"/>
        <v>#N/A</v>
      </c>
    </row>
    <row r="670" spans="2:19" ht="15">
      <c r="B670" s="33">
        <f t="shared" si="59"/>
        <v>1557</v>
      </c>
      <c r="C670" s="34">
        <f t="shared" si="57"/>
        <v>-11</v>
      </c>
      <c r="S670" s="39" t="e">
        <f t="shared" si="58"/>
        <v>#N/A</v>
      </c>
    </row>
    <row r="671" spans="2:19" ht="15">
      <c r="B671" s="33">
        <f t="shared" si="59"/>
        <v>1558</v>
      </c>
      <c r="C671" s="34">
        <f t="shared" si="57"/>
        <v>-11</v>
      </c>
      <c r="S671" s="39" t="e">
        <f t="shared" si="58"/>
        <v>#N/A</v>
      </c>
    </row>
    <row r="672" spans="2:19" ht="15">
      <c r="B672" s="33">
        <f t="shared" si="59"/>
        <v>1559</v>
      </c>
      <c r="C672" s="34">
        <f t="shared" si="57"/>
        <v>-11</v>
      </c>
      <c r="S672" s="39" t="e">
        <f t="shared" si="58"/>
        <v>#N/A</v>
      </c>
    </row>
    <row r="673" spans="2:19" ht="15">
      <c r="B673" s="33">
        <f t="shared" si="59"/>
        <v>1560</v>
      </c>
      <c r="C673" s="34">
        <f t="shared" si="57"/>
        <v>-11</v>
      </c>
      <c r="S673" s="39" t="e">
        <f t="shared" si="58"/>
        <v>#N/A</v>
      </c>
    </row>
    <row r="674" spans="2:19" ht="15">
      <c r="B674" s="33">
        <f t="shared" si="59"/>
        <v>1561</v>
      </c>
      <c r="C674" s="34">
        <f t="shared" si="57"/>
        <v>-11</v>
      </c>
      <c r="S674" s="39" t="e">
        <f t="shared" si="58"/>
        <v>#N/A</v>
      </c>
    </row>
    <row r="675" spans="2:19" ht="15">
      <c r="B675" s="33">
        <f t="shared" si="59"/>
        <v>1562</v>
      </c>
      <c r="C675" s="34">
        <f t="shared" si="57"/>
        <v>-12</v>
      </c>
      <c r="S675" s="39" t="e">
        <f t="shared" si="58"/>
        <v>#N/A</v>
      </c>
    </row>
    <row r="676" spans="2:19" ht="15">
      <c r="B676" s="33">
        <f t="shared" si="59"/>
        <v>1563</v>
      </c>
      <c r="C676" s="34">
        <f t="shared" si="57"/>
        <v>-12</v>
      </c>
      <c r="S676" s="39" t="e">
        <f t="shared" si="58"/>
        <v>#N/A</v>
      </c>
    </row>
    <row r="677" spans="2:19" ht="15">
      <c r="B677" s="33">
        <f t="shared" si="59"/>
        <v>1564</v>
      </c>
      <c r="C677" s="34">
        <f t="shared" si="57"/>
        <v>-12</v>
      </c>
      <c r="S677" s="39" t="e">
        <f t="shared" si="58"/>
        <v>#N/A</v>
      </c>
    </row>
    <row r="678" spans="2:19" ht="15">
      <c r="B678" s="33">
        <f t="shared" si="59"/>
        <v>1565</v>
      </c>
      <c r="C678" s="34">
        <f t="shared" si="57"/>
        <v>-12</v>
      </c>
      <c r="S678" s="39" t="e">
        <f t="shared" si="58"/>
        <v>#N/A</v>
      </c>
    </row>
    <row r="679" spans="2:19" ht="15">
      <c r="B679" s="33">
        <f t="shared" si="59"/>
        <v>1566</v>
      </c>
      <c r="C679" s="34">
        <f t="shared" si="57"/>
        <v>-12</v>
      </c>
      <c r="S679" s="39" t="e">
        <f t="shared" si="58"/>
        <v>#N/A</v>
      </c>
    </row>
    <row r="680" spans="2:19" ht="15">
      <c r="B680" s="33">
        <f t="shared" si="59"/>
        <v>1567</v>
      </c>
      <c r="C680" s="34">
        <f t="shared" si="57"/>
        <v>-12</v>
      </c>
      <c r="S680" s="39" t="e">
        <f t="shared" si="58"/>
        <v>#N/A</v>
      </c>
    </row>
    <row r="681" spans="2:19" ht="15">
      <c r="B681" s="33">
        <f t="shared" si="59"/>
        <v>1568</v>
      </c>
      <c r="C681" s="34">
        <f t="shared" si="57"/>
        <v>-12</v>
      </c>
      <c r="S681" s="39" t="e">
        <f t="shared" si="58"/>
        <v>#N/A</v>
      </c>
    </row>
    <row r="682" spans="2:19" ht="15">
      <c r="B682" s="33">
        <f t="shared" si="59"/>
        <v>1569</v>
      </c>
      <c r="C682" s="34">
        <f t="shared" si="57"/>
        <v>-12</v>
      </c>
      <c r="S682" s="39" t="e">
        <f t="shared" si="58"/>
        <v>#N/A</v>
      </c>
    </row>
    <row r="683" spans="2:19" ht="15">
      <c r="B683" s="33">
        <f t="shared" si="59"/>
        <v>1570</v>
      </c>
      <c r="C683" s="34">
        <f t="shared" si="57"/>
        <v>-12</v>
      </c>
      <c r="S683" s="39" t="e">
        <f t="shared" si="58"/>
        <v>#N/A</v>
      </c>
    </row>
    <row r="684" spans="2:19" ht="15">
      <c r="B684" s="33">
        <f t="shared" si="59"/>
        <v>1571</v>
      </c>
      <c r="C684" s="34">
        <f t="shared" si="57"/>
        <v>-12</v>
      </c>
      <c r="S684" s="39" t="e">
        <f t="shared" si="58"/>
        <v>#N/A</v>
      </c>
    </row>
    <row r="685" spans="2:19" ht="15">
      <c r="B685" s="33">
        <f t="shared" si="59"/>
        <v>1572</v>
      </c>
      <c r="C685" s="34">
        <f t="shared" si="57"/>
        <v>-12</v>
      </c>
      <c r="S685" s="39" t="e">
        <f t="shared" si="58"/>
        <v>#N/A</v>
      </c>
    </row>
    <row r="686" spans="2:19" ht="15">
      <c r="B686" s="33">
        <f t="shared" si="59"/>
        <v>1573</v>
      </c>
      <c r="C686" s="34">
        <f t="shared" si="57"/>
        <v>-12</v>
      </c>
      <c r="S686" s="39" t="e">
        <f t="shared" si="58"/>
        <v>#N/A</v>
      </c>
    </row>
    <row r="687" spans="2:19" ht="15">
      <c r="B687" s="33">
        <f t="shared" si="59"/>
        <v>1574</v>
      </c>
      <c r="C687" s="34">
        <f t="shared" si="57"/>
        <v>-12</v>
      </c>
      <c r="S687" s="39" t="e">
        <f t="shared" si="58"/>
        <v>#N/A</v>
      </c>
    </row>
    <row r="688" spans="2:19" ht="15">
      <c r="B688" s="33">
        <f t="shared" si="59"/>
        <v>1575</v>
      </c>
      <c r="C688" s="34">
        <f t="shared" si="57"/>
        <v>-12</v>
      </c>
      <c r="S688" s="39" t="e">
        <f t="shared" si="58"/>
        <v>#N/A</v>
      </c>
    </row>
    <row r="689" spans="2:19" ht="15">
      <c r="B689" s="33">
        <f t="shared" si="59"/>
        <v>1576</v>
      </c>
      <c r="C689" s="34">
        <f t="shared" si="57"/>
        <v>-13</v>
      </c>
      <c r="S689" s="39" t="e">
        <f t="shared" si="58"/>
        <v>#N/A</v>
      </c>
    </row>
    <row r="690" spans="2:19" ht="15">
      <c r="B690" s="33">
        <f t="shared" si="59"/>
        <v>1577</v>
      </c>
      <c r="C690" s="34">
        <f t="shared" si="57"/>
        <v>-13</v>
      </c>
      <c r="S690" s="39" t="e">
        <f t="shared" si="58"/>
        <v>#N/A</v>
      </c>
    </row>
    <row r="691" spans="2:19" ht="15">
      <c r="B691" s="33">
        <f t="shared" si="59"/>
        <v>1578</v>
      </c>
      <c r="C691" s="34">
        <f t="shared" si="57"/>
        <v>-13</v>
      </c>
      <c r="S691" s="39" t="e">
        <f t="shared" si="58"/>
        <v>#N/A</v>
      </c>
    </row>
    <row r="692" spans="2:19" ht="15">
      <c r="B692" s="33">
        <f t="shared" si="59"/>
        <v>1579</v>
      </c>
      <c r="C692" s="34">
        <f t="shared" si="57"/>
        <v>-13</v>
      </c>
      <c r="S692" s="39" t="e">
        <f t="shared" si="58"/>
        <v>#N/A</v>
      </c>
    </row>
    <row r="693" spans="2:19" ht="15">
      <c r="B693" s="33">
        <f t="shared" si="59"/>
        <v>1580</v>
      </c>
      <c r="C693" s="34">
        <f t="shared" si="57"/>
        <v>-13</v>
      </c>
      <c r="S693" s="39" t="e">
        <f t="shared" si="58"/>
        <v>#N/A</v>
      </c>
    </row>
    <row r="694" spans="2:19" ht="15">
      <c r="B694" s="33">
        <f t="shared" si="59"/>
        <v>1581</v>
      </c>
      <c r="C694" s="34">
        <f t="shared" si="57"/>
        <v>-13</v>
      </c>
      <c r="S694" s="39" t="e">
        <f t="shared" si="58"/>
        <v>#N/A</v>
      </c>
    </row>
    <row r="695" spans="2:19" ht="15">
      <c r="B695" s="33">
        <f t="shared" si="59"/>
        <v>1582</v>
      </c>
      <c r="C695" s="34">
        <f t="shared" si="57"/>
        <v>-13</v>
      </c>
      <c r="S695" s="39" t="e">
        <f t="shared" si="58"/>
        <v>#N/A</v>
      </c>
    </row>
    <row r="696" spans="2:19" ht="15">
      <c r="B696" s="33">
        <f t="shared" si="59"/>
        <v>1583</v>
      </c>
      <c r="C696" s="34">
        <f t="shared" si="57"/>
        <v>-13</v>
      </c>
      <c r="S696" s="39" t="e">
        <f t="shared" si="58"/>
        <v>#N/A</v>
      </c>
    </row>
    <row r="697" spans="2:19" ht="15">
      <c r="B697" s="33">
        <f t="shared" si="59"/>
        <v>1584</v>
      </c>
      <c r="C697" s="34">
        <f t="shared" si="57"/>
        <v>-13</v>
      </c>
      <c r="S697" s="39" t="e">
        <f t="shared" si="58"/>
        <v>#N/A</v>
      </c>
    </row>
    <row r="698" spans="2:19" ht="15">
      <c r="B698" s="33">
        <f t="shared" si="59"/>
        <v>1585</v>
      </c>
      <c r="C698" s="34">
        <f t="shared" si="57"/>
        <v>-13</v>
      </c>
      <c r="S698" s="39" t="e">
        <f t="shared" si="58"/>
        <v>#N/A</v>
      </c>
    </row>
    <row r="699" spans="2:19" ht="15">
      <c r="B699" s="33">
        <f t="shared" si="59"/>
        <v>1586</v>
      </c>
      <c r="C699" s="34">
        <f t="shared" si="57"/>
        <v>-13</v>
      </c>
      <c r="S699" s="39" t="e">
        <f t="shared" si="58"/>
        <v>#N/A</v>
      </c>
    </row>
    <row r="700" spans="2:19" ht="15">
      <c r="B700" s="33">
        <f t="shared" si="59"/>
        <v>1587</v>
      </c>
      <c r="C700" s="34">
        <f t="shared" si="57"/>
        <v>-13</v>
      </c>
      <c r="S700" s="39" t="e">
        <f t="shared" si="58"/>
        <v>#N/A</v>
      </c>
    </row>
    <row r="701" spans="2:19" ht="15">
      <c r="B701" s="33">
        <f t="shared" si="59"/>
        <v>1588</v>
      </c>
      <c r="C701" s="34">
        <f t="shared" si="57"/>
        <v>-13</v>
      </c>
      <c r="S701" s="39" t="e">
        <f t="shared" si="58"/>
        <v>#N/A</v>
      </c>
    </row>
    <row r="702" spans="2:19" ht="15">
      <c r="B702" s="33">
        <f t="shared" si="59"/>
        <v>1589</v>
      </c>
      <c r="C702" s="34">
        <f t="shared" si="57"/>
        <v>-13</v>
      </c>
      <c r="S702" s="39" t="e">
        <f t="shared" si="58"/>
        <v>#N/A</v>
      </c>
    </row>
    <row r="703" spans="2:19" ht="15">
      <c r="B703" s="33">
        <f t="shared" si="59"/>
        <v>1590</v>
      </c>
      <c r="C703" s="34">
        <f t="shared" si="57"/>
        <v>-14</v>
      </c>
      <c r="S703" s="39" t="e">
        <f t="shared" si="58"/>
        <v>#N/A</v>
      </c>
    </row>
    <row r="704" spans="2:19" ht="15">
      <c r="B704" s="33">
        <f t="shared" si="59"/>
        <v>1591</v>
      </c>
      <c r="C704" s="34">
        <f t="shared" si="57"/>
        <v>-14</v>
      </c>
      <c r="S704" s="39" t="e">
        <f t="shared" si="58"/>
        <v>#N/A</v>
      </c>
    </row>
    <row r="705" spans="2:19" ht="15">
      <c r="B705" s="33">
        <f t="shared" si="59"/>
        <v>1592</v>
      </c>
      <c r="C705" s="34">
        <f t="shared" si="57"/>
        <v>-14</v>
      </c>
      <c r="S705" s="39" t="e">
        <f t="shared" si="58"/>
        <v>#N/A</v>
      </c>
    </row>
    <row r="706" spans="2:19" ht="15">
      <c r="B706" s="33">
        <f t="shared" si="59"/>
        <v>1593</v>
      </c>
      <c r="C706" s="34">
        <f t="shared" si="57"/>
        <v>-14</v>
      </c>
      <c r="S706" s="39" t="e">
        <f t="shared" si="58"/>
        <v>#N/A</v>
      </c>
    </row>
    <row r="707" spans="2:19" ht="15">
      <c r="B707" s="33">
        <f t="shared" si="59"/>
        <v>1594</v>
      </c>
      <c r="C707" s="34">
        <f t="shared" si="57"/>
        <v>-14</v>
      </c>
      <c r="S707" s="39" t="e">
        <f t="shared" si="58"/>
        <v>#N/A</v>
      </c>
    </row>
    <row r="708" spans="2:19" ht="15">
      <c r="B708" s="33">
        <f t="shared" si="59"/>
        <v>1595</v>
      </c>
      <c r="C708" s="34">
        <f aca="true" t="shared" si="60" ref="C708:C771">Race-INT(Race*B708/RefPY+0.5)+1</f>
        <v>-14</v>
      </c>
      <c r="S708" s="39" t="e">
        <f aca="true" t="shared" si="61" ref="S708:S771">VLOOKUP(R708,$K$3:$O$97,5,FALSE)</f>
        <v>#N/A</v>
      </c>
    </row>
    <row r="709" spans="2:19" ht="15">
      <c r="B709" s="33">
        <f aca="true" t="shared" si="62" ref="B709:B772">B708+1</f>
        <v>1596</v>
      </c>
      <c r="C709" s="34">
        <f t="shared" si="60"/>
        <v>-14</v>
      </c>
      <c r="S709" s="39" t="e">
        <f t="shared" si="61"/>
        <v>#N/A</v>
      </c>
    </row>
    <row r="710" spans="2:19" ht="15">
      <c r="B710" s="33">
        <f t="shared" si="62"/>
        <v>1597</v>
      </c>
      <c r="C710" s="34">
        <f t="shared" si="60"/>
        <v>-14</v>
      </c>
      <c r="S710" s="39" t="e">
        <f t="shared" si="61"/>
        <v>#N/A</v>
      </c>
    </row>
    <row r="711" spans="2:19" ht="15">
      <c r="B711" s="33">
        <f t="shared" si="62"/>
        <v>1598</v>
      </c>
      <c r="C711" s="34">
        <f t="shared" si="60"/>
        <v>-14</v>
      </c>
      <c r="S711" s="39" t="e">
        <f t="shared" si="61"/>
        <v>#N/A</v>
      </c>
    </row>
    <row r="712" spans="2:19" ht="15">
      <c r="B712" s="33">
        <f t="shared" si="62"/>
        <v>1599</v>
      </c>
      <c r="C712" s="34">
        <f t="shared" si="60"/>
        <v>-14</v>
      </c>
      <c r="S712" s="39" t="e">
        <f t="shared" si="61"/>
        <v>#N/A</v>
      </c>
    </row>
    <row r="713" spans="2:19" ht="15">
      <c r="B713" s="33">
        <f t="shared" si="62"/>
        <v>1600</v>
      </c>
      <c r="C713" s="34">
        <f t="shared" si="60"/>
        <v>-14</v>
      </c>
      <c r="S713" s="39" t="e">
        <f t="shared" si="61"/>
        <v>#N/A</v>
      </c>
    </row>
    <row r="714" spans="2:19" ht="15">
      <c r="B714" s="33">
        <f t="shared" si="62"/>
        <v>1601</v>
      </c>
      <c r="C714" s="34">
        <f t="shared" si="60"/>
        <v>-14</v>
      </c>
      <c r="S714" s="39" t="e">
        <f t="shared" si="61"/>
        <v>#N/A</v>
      </c>
    </row>
    <row r="715" spans="2:19" ht="15">
      <c r="B715" s="33">
        <f t="shared" si="62"/>
        <v>1602</v>
      </c>
      <c r="C715" s="34">
        <f t="shared" si="60"/>
        <v>-14</v>
      </c>
      <c r="S715" s="39" t="e">
        <f t="shared" si="61"/>
        <v>#N/A</v>
      </c>
    </row>
    <row r="716" spans="2:19" ht="15">
      <c r="B716" s="33">
        <f t="shared" si="62"/>
        <v>1603</v>
      </c>
      <c r="C716" s="34">
        <f t="shared" si="60"/>
        <v>-14</v>
      </c>
      <c r="S716" s="39" t="e">
        <f t="shared" si="61"/>
        <v>#N/A</v>
      </c>
    </row>
    <row r="717" spans="2:19" ht="15">
      <c r="B717" s="33">
        <f t="shared" si="62"/>
        <v>1604</v>
      </c>
      <c r="C717" s="34">
        <f t="shared" si="60"/>
        <v>-15</v>
      </c>
      <c r="S717" s="39" t="e">
        <f t="shared" si="61"/>
        <v>#N/A</v>
      </c>
    </row>
    <row r="718" spans="2:19" ht="15">
      <c r="B718" s="33">
        <f t="shared" si="62"/>
        <v>1605</v>
      </c>
      <c r="C718" s="34">
        <f t="shared" si="60"/>
        <v>-15</v>
      </c>
      <c r="S718" s="39" t="e">
        <f t="shared" si="61"/>
        <v>#N/A</v>
      </c>
    </row>
    <row r="719" spans="2:19" ht="15">
      <c r="B719" s="33">
        <f t="shared" si="62"/>
        <v>1606</v>
      </c>
      <c r="C719" s="34">
        <f t="shared" si="60"/>
        <v>-15</v>
      </c>
      <c r="S719" s="39" t="e">
        <f t="shared" si="61"/>
        <v>#N/A</v>
      </c>
    </row>
    <row r="720" spans="2:19" ht="15">
      <c r="B720" s="33">
        <f t="shared" si="62"/>
        <v>1607</v>
      </c>
      <c r="C720" s="34">
        <f t="shared" si="60"/>
        <v>-15</v>
      </c>
      <c r="S720" s="39" t="e">
        <f t="shared" si="61"/>
        <v>#N/A</v>
      </c>
    </row>
    <row r="721" spans="2:19" ht="15">
      <c r="B721" s="33">
        <f t="shared" si="62"/>
        <v>1608</v>
      </c>
      <c r="C721" s="34">
        <f t="shared" si="60"/>
        <v>-15</v>
      </c>
      <c r="S721" s="39" t="e">
        <f t="shared" si="61"/>
        <v>#N/A</v>
      </c>
    </row>
    <row r="722" spans="2:19" ht="15">
      <c r="B722" s="33">
        <f t="shared" si="62"/>
        <v>1609</v>
      </c>
      <c r="C722" s="34">
        <f t="shared" si="60"/>
        <v>-15</v>
      </c>
      <c r="S722" s="39" t="e">
        <f t="shared" si="61"/>
        <v>#N/A</v>
      </c>
    </row>
    <row r="723" spans="2:19" ht="15">
      <c r="B723" s="33">
        <f t="shared" si="62"/>
        <v>1610</v>
      </c>
      <c r="C723" s="34">
        <f t="shared" si="60"/>
        <v>-15</v>
      </c>
      <c r="S723" s="39" t="e">
        <f t="shared" si="61"/>
        <v>#N/A</v>
      </c>
    </row>
    <row r="724" spans="2:19" ht="15">
      <c r="B724" s="33">
        <f t="shared" si="62"/>
        <v>1611</v>
      </c>
      <c r="C724" s="34">
        <f t="shared" si="60"/>
        <v>-15</v>
      </c>
      <c r="S724" s="39" t="e">
        <f t="shared" si="61"/>
        <v>#N/A</v>
      </c>
    </row>
    <row r="725" spans="2:19" ht="15">
      <c r="B725" s="33">
        <f t="shared" si="62"/>
        <v>1612</v>
      </c>
      <c r="C725" s="34">
        <f t="shared" si="60"/>
        <v>-15</v>
      </c>
      <c r="S725" s="39" t="e">
        <f t="shared" si="61"/>
        <v>#N/A</v>
      </c>
    </row>
    <row r="726" spans="2:19" ht="15">
      <c r="B726" s="33">
        <f t="shared" si="62"/>
        <v>1613</v>
      </c>
      <c r="C726" s="34">
        <f t="shared" si="60"/>
        <v>-15</v>
      </c>
      <c r="S726" s="39" t="e">
        <f t="shared" si="61"/>
        <v>#N/A</v>
      </c>
    </row>
    <row r="727" spans="2:19" ht="15">
      <c r="B727" s="33">
        <f t="shared" si="62"/>
        <v>1614</v>
      </c>
      <c r="C727" s="34">
        <f t="shared" si="60"/>
        <v>-15</v>
      </c>
      <c r="S727" s="39" t="e">
        <f t="shared" si="61"/>
        <v>#N/A</v>
      </c>
    </row>
    <row r="728" spans="2:19" ht="15">
      <c r="B728" s="33">
        <f t="shared" si="62"/>
        <v>1615</v>
      </c>
      <c r="C728" s="34">
        <f t="shared" si="60"/>
        <v>-15</v>
      </c>
      <c r="S728" s="39" t="e">
        <f t="shared" si="61"/>
        <v>#N/A</v>
      </c>
    </row>
    <row r="729" spans="2:19" ht="15">
      <c r="B729" s="33">
        <f t="shared" si="62"/>
        <v>1616</v>
      </c>
      <c r="C729" s="34">
        <f t="shared" si="60"/>
        <v>-15</v>
      </c>
      <c r="S729" s="39" t="e">
        <f t="shared" si="61"/>
        <v>#N/A</v>
      </c>
    </row>
    <row r="730" spans="2:19" ht="15">
      <c r="B730" s="33">
        <f t="shared" si="62"/>
        <v>1617</v>
      </c>
      <c r="C730" s="34">
        <f t="shared" si="60"/>
        <v>-15</v>
      </c>
      <c r="S730" s="39" t="e">
        <f t="shared" si="61"/>
        <v>#N/A</v>
      </c>
    </row>
    <row r="731" spans="2:19" ht="15">
      <c r="B731" s="33">
        <f t="shared" si="62"/>
        <v>1618</v>
      </c>
      <c r="C731" s="34">
        <f t="shared" si="60"/>
        <v>-16</v>
      </c>
      <c r="S731" s="39" t="e">
        <f t="shared" si="61"/>
        <v>#N/A</v>
      </c>
    </row>
    <row r="732" spans="2:19" ht="15">
      <c r="B732" s="33">
        <f t="shared" si="62"/>
        <v>1619</v>
      </c>
      <c r="C732" s="34">
        <f t="shared" si="60"/>
        <v>-16</v>
      </c>
      <c r="S732" s="39" t="e">
        <f t="shared" si="61"/>
        <v>#N/A</v>
      </c>
    </row>
    <row r="733" spans="2:19" ht="15">
      <c r="B733" s="33">
        <f t="shared" si="62"/>
        <v>1620</v>
      </c>
      <c r="C733" s="34">
        <f t="shared" si="60"/>
        <v>-16</v>
      </c>
      <c r="S733" s="39" t="e">
        <f t="shared" si="61"/>
        <v>#N/A</v>
      </c>
    </row>
    <row r="734" spans="2:19" ht="15">
      <c r="B734" s="33">
        <f t="shared" si="62"/>
        <v>1621</v>
      </c>
      <c r="C734" s="34">
        <f t="shared" si="60"/>
        <v>-16</v>
      </c>
      <c r="S734" s="39" t="e">
        <f t="shared" si="61"/>
        <v>#N/A</v>
      </c>
    </row>
    <row r="735" spans="2:19" ht="15">
      <c r="B735" s="33">
        <f t="shared" si="62"/>
        <v>1622</v>
      </c>
      <c r="C735" s="34">
        <f t="shared" si="60"/>
        <v>-16</v>
      </c>
      <c r="S735" s="39" t="e">
        <f t="shared" si="61"/>
        <v>#N/A</v>
      </c>
    </row>
    <row r="736" spans="2:19" ht="15">
      <c r="B736" s="33">
        <f t="shared" si="62"/>
        <v>1623</v>
      </c>
      <c r="C736" s="34">
        <f t="shared" si="60"/>
        <v>-16</v>
      </c>
      <c r="S736" s="39" t="e">
        <f t="shared" si="61"/>
        <v>#N/A</v>
      </c>
    </row>
    <row r="737" spans="2:19" ht="15">
      <c r="B737" s="33">
        <f t="shared" si="62"/>
        <v>1624</v>
      </c>
      <c r="C737" s="34">
        <f t="shared" si="60"/>
        <v>-16</v>
      </c>
      <c r="S737" s="39" t="e">
        <f t="shared" si="61"/>
        <v>#N/A</v>
      </c>
    </row>
    <row r="738" spans="2:19" ht="15">
      <c r="B738" s="33">
        <f t="shared" si="62"/>
        <v>1625</v>
      </c>
      <c r="C738" s="34">
        <f t="shared" si="60"/>
        <v>-16</v>
      </c>
      <c r="S738" s="39" t="e">
        <f t="shared" si="61"/>
        <v>#N/A</v>
      </c>
    </row>
    <row r="739" spans="2:19" ht="15">
      <c r="B739" s="33">
        <f t="shared" si="62"/>
        <v>1626</v>
      </c>
      <c r="C739" s="34">
        <f t="shared" si="60"/>
        <v>-16</v>
      </c>
      <c r="S739" s="39" t="e">
        <f t="shared" si="61"/>
        <v>#N/A</v>
      </c>
    </row>
    <row r="740" spans="2:19" ht="15">
      <c r="B740" s="33">
        <f t="shared" si="62"/>
        <v>1627</v>
      </c>
      <c r="C740" s="34">
        <f t="shared" si="60"/>
        <v>-16</v>
      </c>
      <c r="S740" s="39" t="e">
        <f t="shared" si="61"/>
        <v>#N/A</v>
      </c>
    </row>
    <row r="741" spans="2:19" ht="15">
      <c r="B741" s="33">
        <f t="shared" si="62"/>
        <v>1628</v>
      </c>
      <c r="C741" s="34">
        <f t="shared" si="60"/>
        <v>-16</v>
      </c>
      <c r="S741" s="39" t="e">
        <f t="shared" si="61"/>
        <v>#N/A</v>
      </c>
    </row>
    <row r="742" spans="2:19" ht="15">
      <c r="B742" s="33">
        <f t="shared" si="62"/>
        <v>1629</v>
      </c>
      <c r="C742" s="34">
        <f t="shared" si="60"/>
        <v>-16</v>
      </c>
      <c r="S742" s="39" t="e">
        <f t="shared" si="61"/>
        <v>#N/A</v>
      </c>
    </row>
    <row r="743" spans="2:19" ht="15">
      <c r="B743" s="33">
        <f t="shared" si="62"/>
        <v>1630</v>
      </c>
      <c r="C743" s="34">
        <f t="shared" si="60"/>
        <v>-16</v>
      </c>
      <c r="S743" s="39" t="e">
        <f t="shared" si="61"/>
        <v>#N/A</v>
      </c>
    </row>
    <row r="744" spans="2:19" ht="15">
      <c r="B744" s="33">
        <f t="shared" si="62"/>
        <v>1631</v>
      </c>
      <c r="C744" s="34">
        <f t="shared" si="60"/>
        <v>-17</v>
      </c>
      <c r="S744" s="39" t="e">
        <f t="shared" si="61"/>
        <v>#N/A</v>
      </c>
    </row>
    <row r="745" spans="2:19" ht="15">
      <c r="B745" s="33">
        <f t="shared" si="62"/>
        <v>1632</v>
      </c>
      <c r="C745" s="34">
        <f t="shared" si="60"/>
        <v>-17</v>
      </c>
      <c r="S745" s="39" t="e">
        <f t="shared" si="61"/>
        <v>#N/A</v>
      </c>
    </row>
    <row r="746" spans="2:19" ht="15">
      <c r="B746" s="33">
        <f t="shared" si="62"/>
        <v>1633</v>
      </c>
      <c r="C746" s="34">
        <f t="shared" si="60"/>
        <v>-17</v>
      </c>
      <c r="S746" s="39" t="e">
        <f t="shared" si="61"/>
        <v>#N/A</v>
      </c>
    </row>
    <row r="747" spans="2:19" ht="15">
      <c r="B747" s="33">
        <f t="shared" si="62"/>
        <v>1634</v>
      </c>
      <c r="C747" s="34">
        <f t="shared" si="60"/>
        <v>-17</v>
      </c>
      <c r="S747" s="39" t="e">
        <f t="shared" si="61"/>
        <v>#N/A</v>
      </c>
    </row>
    <row r="748" spans="2:19" ht="15">
      <c r="B748" s="33">
        <f t="shared" si="62"/>
        <v>1635</v>
      </c>
      <c r="C748" s="34">
        <f t="shared" si="60"/>
        <v>-17</v>
      </c>
      <c r="S748" s="39" t="e">
        <f t="shared" si="61"/>
        <v>#N/A</v>
      </c>
    </row>
    <row r="749" spans="2:19" ht="15">
      <c r="B749" s="33">
        <f t="shared" si="62"/>
        <v>1636</v>
      </c>
      <c r="C749" s="34">
        <f t="shared" si="60"/>
        <v>-17</v>
      </c>
      <c r="S749" s="39" t="e">
        <f t="shared" si="61"/>
        <v>#N/A</v>
      </c>
    </row>
    <row r="750" spans="2:19" ht="15">
      <c r="B750" s="33">
        <f t="shared" si="62"/>
        <v>1637</v>
      </c>
      <c r="C750" s="34">
        <f t="shared" si="60"/>
        <v>-17</v>
      </c>
      <c r="S750" s="39" t="e">
        <f t="shared" si="61"/>
        <v>#N/A</v>
      </c>
    </row>
    <row r="751" spans="2:19" ht="15">
      <c r="B751" s="33">
        <f t="shared" si="62"/>
        <v>1638</v>
      </c>
      <c r="C751" s="34">
        <f t="shared" si="60"/>
        <v>-17</v>
      </c>
      <c r="S751" s="39" t="e">
        <f t="shared" si="61"/>
        <v>#N/A</v>
      </c>
    </row>
    <row r="752" spans="2:19" ht="15">
      <c r="B752" s="33">
        <f t="shared" si="62"/>
        <v>1639</v>
      </c>
      <c r="C752" s="34">
        <f t="shared" si="60"/>
        <v>-17</v>
      </c>
      <c r="S752" s="39" t="e">
        <f t="shared" si="61"/>
        <v>#N/A</v>
      </c>
    </row>
    <row r="753" spans="2:19" ht="15">
      <c r="B753" s="33">
        <f t="shared" si="62"/>
        <v>1640</v>
      </c>
      <c r="C753" s="34">
        <f t="shared" si="60"/>
        <v>-17</v>
      </c>
      <c r="S753" s="39" t="e">
        <f t="shared" si="61"/>
        <v>#N/A</v>
      </c>
    </row>
    <row r="754" spans="2:19" ht="15">
      <c r="B754" s="33">
        <f t="shared" si="62"/>
        <v>1641</v>
      </c>
      <c r="C754" s="34">
        <f t="shared" si="60"/>
        <v>-17</v>
      </c>
      <c r="S754" s="39" t="e">
        <f t="shared" si="61"/>
        <v>#N/A</v>
      </c>
    </row>
    <row r="755" spans="2:19" ht="15">
      <c r="B755" s="33">
        <f t="shared" si="62"/>
        <v>1642</v>
      </c>
      <c r="C755" s="34">
        <f t="shared" si="60"/>
        <v>-17</v>
      </c>
      <c r="S755" s="39" t="e">
        <f t="shared" si="61"/>
        <v>#N/A</v>
      </c>
    </row>
    <row r="756" spans="2:19" ht="15">
      <c r="B756" s="33">
        <f t="shared" si="62"/>
        <v>1643</v>
      </c>
      <c r="C756" s="34">
        <f t="shared" si="60"/>
        <v>-17</v>
      </c>
      <c r="S756" s="39" t="e">
        <f t="shared" si="61"/>
        <v>#N/A</v>
      </c>
    </row>
    <row r="757" spans="2:19" ht="15">
      <c r="B757" s="33">
        <f t="shared" si="62"/>
        <v>1644</v>
      </c>
      <c r="C757" s="34">
        <f t="shared" si="60"/>
        <v>-17</v>
      </c>
      <c r="S757" s="39" t="e">
        <f t="shared" si="61"/>
        <v>#N/A</v>
      </c>
    </row>
    <row r="758" spans="2:19" ht="15">
      <c r="B758" s="33">
        <f t="shared" si="62"/>
        <v>1645</v>
      </c>
      <c r="C758" s="34">
        <f t="shared" si="60"/>
        <v>-18</v>
      </c>
      <c r="S758" s="39" t="e">
        <f t="shared" si="61"/>
        <v>#N/A</v>
      </c>
    </row>
    <row r="759" spans="2:19" ht="15">
      <c r="B759" s="33">
        <f t="shared" si="62"/>
        <v>1646</v>
      </c>
      <c r="C759" s="34">
        <f t="shared" si="60"/>
        <v>-18</v>
      </c>
      <c r="S759" s="39" t="e">
        <f t="shared" si="61"/>
        <v>#N/A</v>
      </c>
    </row>
    <row r="760" spans="2:19" ht="15">
      <c r="B760" s="33">
        <f t="shared" si="62"/>
        <v>1647</v>
      </c>
      <c r="C760" s="34">
        <f t="shared" si="60"/>
        <v>-18</v>
      </c>
      <c r="S760" s="39" t="e">
        <f t="shared" si="61"/>
        <v>#N/A</v>
      </c>
    </row>
    <row r="761" spans="2:19" ht="15">
      <c r="B761" s="33">
        <f t="shared" si="62"/>
        <v>1648</v>
      </c>
      <c r="C761" s="34">
        <f t="shared" si="60"/>
        <v>-18</v>
      </c>
      <c r="S761" s="39" t="e">
        <f t="shared" si="61"/>
        <v>#N/A</v>
      </c>
    </row>
    <row r="762" spans="2:19" ht="15">
      <c r="B762" s="33">
        <f t="shared" si="62"/>
        <v>1649</v>
      </c>
      <c r="C762" s="34">
        <f t="shared" si="60"/>
        <v>-18</v>
      </c>
      <c r="S762" s="39" t="e">
        <f t="shared" si="61"/>
        <v>#N/A</v>
      </c>
    </row>
    <row r="763" spans="2:19" ht="15">
      <c r="B763" s="33">
        <f t="shared" si="62"/>
        <v>1650</v>
      </c>
      <c r="C763" s="34">
        <f t="shared" si="60"/>
        <v>-18</v>
      </c>
      <c r="S763" s="39" t="e">
        <f t="shared" si="61"/>
        <v>#N/A</v>
      </c>
    </row>
    <row r="764" spans="2:19" ht="15">
      <c r="B764" s="33">
        <f t="shared" si="62"/>
        <v>1651</v>
      </c>
      <c r="C764" s="34">
        <f t="shared" si="60"/>
        <v>-18</v>
      </c>
      <c r="S764" s="39" t="e">
        <f t="shared" si="61"/>
        <v>#N/A</v>
      </c>
    </row>
    <row r="765" spans="2:19" ht="15">
      <c r="B765" s="33">
        <f t="shared" si="62"/>
        <v>1652</v>
      </c>
      <c r="C765" s="34">
        <f t="shared" si="60"/>
        <v>-18</v>
      </c>
      <c r="S765" s="39" t="e">
        <f t="shared" si="61"/>
        <v>#N/A</v>
      </c>
    </row>
    <row r="766" spans="2:19" ht="15">
      <c r="B766" s="33">
        <f t="shared" si="62"/>
        <v>1653</v>
      </c>
      <c r="C766" s="34">
        <f t="shared" si="60"/>
        <v>-18</v>
      </c>
      <c r="S766" s="39" t="e">
        <f t="shared" si="61"/>
        <v>#N/A</v>
      </c>
    </row>
    <row r="767" spans="2:19" ht="15">
      <c r="B767" s="33">
        <f t="shared" si="62"/>
        <v>1654</v>
      </c>
      <c r="C767" s="34">
        <f t="shared" si="60"/>
        <v>-18</v>
      </c>
      <c r="S767" s="39" t="e">
        <f t="shared" si="61"/>
        <v>#N/A</v>
      </c>
    </row>
    <row r="768" spans="2:19" ht="15">
      <c r="B768" s="33">
        <f t="shared" si="62"/>
        <v>1655</v>
      </c>
      <c r="C768" s="34">
        <f t="shared" si="60"/>
        <v>-18</v>
      </c>
      <c r="S768" s="39" t="e">
        <f t="shared" si="61"/>
        <v>#N/A</v>
      </c>
    </row>
    <row r="769" spans="2:19" ht="15">
      <c r="B769" s="33">
        <f t="shared" si="62"/>
        <v>1656</v>
      </c>
      <c r="C769" s="34">
        <f t="shared" si="60"/>
        <v>-18</v>
      </c>
      <c r="S769" s="39" t="e">
        <f t="shared" si="61"/>
        <v>#N/A</v>
      </c>
    </row>
    <row r="770" spans="2:19" ht="15">
      <c r="B770" s="33">
        <f t="shared" si="62"/>
        <v>1657</v>
      </c>
      <c r="C770" s="34">
        <f t="shared" si="60"/>
        <v>-18</v>
      </c>
      <c r="S770" s="39" t="e">
        <f t="shared" si="61"/>
        <v>#N/A</v>
      </c>
    </row>
    <row r="771" spans="2:19" ht="15">
      <c r="B771" s="33">
        <f t="shared" si="62"/>
        <v>1658</v>
      </c>
      <c r="C771" s="34">
        <f t="shared" si="60"/>
        <v>-18</v>
      </c>
      <c r="S771" s="39" t="e">
        <f t="shared" si="61"/>
        <v>#N/A</v>
      </c>
    </row>
    <row r="772" spans="2:19" ht="15">
      <c r="B772" s="33">
        <f t="shared" si="62"/>
        <v>1659</v>
      </c>
      <c r="C772" s="34">
        <f aca="true" t="shared" si="63" ref="C772:C835">Race-INT(Race*B772/RefPY+0.5)+1</f>
        <v>-19</v>
      </c>
      <c r="S772" s="39" t="e">
        <f aca="true" t="shared" si="64" ref="S772:S835">VLOOKUP(R772,$K$3:$O$97,5,FALSE)</f>
        <v>#N/A</v>
      </c>
    </row>
    <row r="773" spans="2:19" ht="15">
      <c r="B773" s="33">
        <f aca="true" t="shared" si="65" ref="B773:B836">B772+1</f>
        <v>1660</v>
      </c>
      <c r="C773" s="34">
        <f t="shared" si="63"/>
        <v>-19</v>
      </c>
      <c r="S773" s="39" t="e">
        <f t="shared" si="64"/>
        <v>#N/A</v>
      </c>
    </row>
    <row r="774" spans="2:19" ht="15">
      <c r="B774" s="33">
        <f t="shared" si="65"/>
        <v>1661</v>
      </c>
      <c r="C774" s="34">
        <f t="shared" si="63"/>
        <v>-19</v>
      </c>
      <c r="S774" s="39" t="e">
        <f t="shared" si="64"/>
        <v>#N/A</v>
      </c>
    </row>
    <row r="775" spans="2:19" ht="15">
      <c r="B775" s="33">
        <f t="shared" si="65"/>
        <v>1662</v>
      </c>
      <c r="C775" s="34">
        <f t="shared" si="63"/>
        <v>-19</v>
      </c>
      <c r="S775" s="39" t="e">
        <f t="shared" si="64"/>
        <v>#N/A</v>
      </c>
    </row>
    <row r="776" spans="2:19" ht="15">
      <c r="B776" s="33">
        <f t="shared" si="65"/>
        <v>1663</v>
      </c>
      <c r="C776" s="34">
        <f t="shared" si="63"/>
        <v>-19</v>
      </c>
      <c r="S776" s="39" t="e">
        <f t="shared" si="64"/>
        <v>#N/A</v>
      </c>
    </row>
    <row r="777" spans="2:19" ht="15">
      <c r="B777" s="33">
        <f t="shared" si="65"/>
        <v>1664</v>
      </c>
      <c r="C777" s="34">
        <f t="shared" si="63"/>
        <v>-19</v>
      </c>
      <c r="S777" s="39" t="e">
        <f t="shared" si="64"/>
        <v>#N/A</v>
      </c>
    </row>
    <row r="778" spans="2:19" ht="15">
      <c r="B778" s="33">
        <f t="shared" si="65"/>
        <v>1665</v>
      </c>
      <c r="C778" s="34">
        <f t="shared" si="63"/>
        <v>-19</v>
      </c>
      <c r="S778" s="39" t="e">
        <f t="shared" si="64"/>
        <v>#N/A</v>
      </c>
    </row>
    <row r="779" spans="2:19" ht="15">
      <c r="B779" s="33">
        <f t="shared" si="65"/>
        <v>1666</v>
      </c>
      <c r="C779" s="34">
        <f t="shared" si="63"/>
        <v>-19</v>
      </c>
      <c r="S779" s="39" t="e">
        <f t="shared" si="64"/>
        <v>#N/A</v>
      </c>
    </row>
    <row r="780" spans="2:19" ht="15">
      <c r="B780" s="33">
        <f t="shared" si="65"/>
        <v>1667</v>
      </c>
      <c r="C780" s="34">
        <f t="shared" si="63"/>
        <v>-19</v>
      </c>
      <c r="S780" s="39" t="e">
        <f t="shared" si="64"/>
        <v>#N/A</v>
      </c>
    </row>
    <row r="781" spans="2:19" ht="15">
      <c r="B781" s="33">
        <f t="shared" si="65"/>
        <v>1668</v>
      </c>
      <c r="C781" s="34">
        <f t="shared" si="63"/>
        <v>-19</v>
      </c>
      <c r="S781" s="39" t="e">
        <f t="shared" si="64"/>
        <v>#N/A</v>
      </c>
    </row>
    <row r="782" spans="2:19" ht="15">
      <c r="B782" s="33">
        <f t="shared" si="65"/>
        <v>1669</v>
      </c>
      <c r="C782" s="34">
        <f t="shared" si="63"/>
        <v>-19</v>
      </c>
      <c r="S782" s="39" t="e">
        <f t="shared" si="64"/>
        <v>#N/A</v>
      </c>
    </row>
    <row r="783" spans="2:19" ht="15">
      <c r="B783" s="33">
        <f t="shared" si="65"/>
        <v>1670</v>
      </c>
      <c r="C783" s="34">
        <f t="shared" si="63"/>
        <v>-19</v>
      </c>
      <c r="S783" s="39" t="e">
        <f t="shared" si="64"/>
        <v>#N/A</v>
      </c>
    </row>
    <row r="784" spans="2:19" ht="15">
      <c r="B784" s="33">
        <f t="shared" si="65"/>
        <v>1671</v>
      </c>
      <c r="C784" s="34">
        <f t="shared" si="63"/>
        <v>-19</v>
      </c>
      <c r="S784" s="39" t="e">
        <f t="shared" si="64"/>
        <v>#N/A</v>
      </c>
    </row>
    <row r="785" spans="2:19" ht="15">
      <c r="B785" s="33">
        <f t="shared" si="65"/>
        <v>1672</v>
      </c>
      <c r="C785" s="34">
        <f t="shared" si="63"/>
        <v>-19</v>
      </c>
      <c r="S785" s="39" t="e">
        <f t="shared" si="64"/>
        <v>#N/A</v>
      </c>
    </row>
    <row r="786" spans="2:19" ht="15">
      <c r="B786" s="33">
        <f t="shared" si="65"/>
        <v>1673</v>
      </c>
      <c r="C786" s="34">
        <f t="shared" si="63"/>
        <v>-20</v>
      </c>
      <c r="S786" s="39" t="e">
        <f t="shared" si="64"/>
        <v>#N/A</v>
      </c>
    </row>
    <row r="787" spans="2:19" ht="15">
      <c r="B787" s="33">
        <f t="shared" si="65"/>
        <v>1674</v>
      </c>
      <c r="C787" s="34">
        <f t="shared" si="63"/>
        <v>-20</v>
      </c>
      <c r="S787" s="39" t="e">
        <f t="shared" si="64"/>
        <v>#N/A</v>
      </c>
    </row>
    <row r="788" spans="2:19" ht="15">
      <c r="B788" s="33">
        <f t="shared" si="65"/>
        <v>1675</v>
      </c>
      <c r="C788" s="34">
        <f t="shared" si="63"/>
        <v>-20</v>
      </c>
      <c r="S788" s="39" t="e">
        <f t="shared" si="64"/>
        <v>#N/A</v>
      </c>
    </row>
    <row r="789" spans="2:19" ht="15">
      <c r="B789" s="33">
        <f t="shared" si="65"/>
        <v>1676</v>
      </c>
      <c r="C789" s="34">
        <f t="shared" si="63"/>
        <v>-20</v>
      </c>
      <c r="S789" s="39" t="e">
        <f t="shared" si="64"/>
        <v>#N/A</v>
      </c>
    </row>
    <row r="790" spans="2:19" ht="15">
      <c r="B790" s="33">
        <f t="shared" si="65"/>
        <v>1677</v>
      </c>
      <c r="C790" s="34">
        <f t="shared" si="63"/>
        <v>-20</v>
      </c>
      <c r="S790" s="39" t="e">
        <f t="shared" si="64"/>
        <v>#N/A</v>
      </c>
    </row>
    <row r="791" spans="2:19" ht="15">
      <c r="B791" s="33">
        <f t="shared" si="65"/>
        <v>1678</v>
      </c>
      <c r="C791" s="34">
        <f t="shared" si="63"/>
        <v>-20</v>
      </c>
      <c r="S791" s="39" t="e">
        <f t="shared" si="64"/>
        <v>#N/A</v>
      </c>
    </row>
    <row r="792" spans="2:19" ht="15">
      <c r="B792" s="33">
        <f t="shared" si="65"/>
        <v>1679</v>
      </c>
      <c r="C792" s="34">
        <f t="shared" si="63"/>
        <v>-20</v>
      </c>
      <c r="S792" s="39" t="e">
        <f t="shared" si="64"/>
        <v>#N/A</v>
      </c>
    </row>
    <row r="793" spans="2:19" ht="15">
      <c r="B793" s="33">
        <f t="shared" si="65"/>
        <v>1680</v>
      </c>
      <c r="C793" s="34">
        <f t="shared" si="63"/>
        <v>-20</v>
      </c>
      <c r="S793" s="39" t="e">
        <f t="shared" si="64"/>
        <v>#N/A</v>
      </c>
    </row>
    <row r="794" spans="2:19" ht="15">
      <c r="B794" s="33">
        <f t="shared" si="65"/>
        <v>1681</v>
      </c>
      <c r="C794" s="34">
        <f t="shared" si="63"/>
        <v>-20</v>
      </c>
      <c r="S794" s="39" t="e">
        <f t="shared" si="64"/>
        <v>#N/A</v>
      </c>
    </row>
    <row r="795" spans="2:19" ht="15">
      <c r="B795" s="33">
        <f t="shared" si="65"/>
        <v>1682</v>
      </c>
      <c r="C795" s="34">
        <f t="shared" si="63"/>
        <v>-20</v>
      </c>
      <c r="S795" s="39" t="e">
        <f t="shared" si="64"/>
        <v>#N/A</v>
      </c>
    </row>
    <row r="796" spans="2:19" ht="15">
      <c r="B796" s="33">
        <f t="shared" si="65"/>
        <v>1683</v>
      </c>
      <c r="C796" s="34">
        <f t="shared" si="63"/>
        <v>-20</v>
      </c>
      <c r="S796" s="39" t="e">
        <f t="shared" si="64"/>
        <v>#N/A</v>
      </c>
    </row>
    <row r="797" spans="2:19" ht="15">
      <c r="B797" s="33">
        <f t="shared" si="65"/>
        <v>1684</v>
      </c>
      <c r="C797" s="34">
        <f t="shared" si="63"/>
        <v>-20</v>
      </c>
      <c r="S797" s="39" t="e">
        <f t="shared" si="64"/>
        <v>#N/A</v>
      </c>
    </row>
    <row r="798" spans="2:19" ht="15">
      <c r="B798" s="33">
        <f t="shared" si="65"/>
        <v>1685</v>
      </c>
      <c r="C798" s="34">
        <f t="shared" si="63"/>
        <v>-20</v>
      </c>
      <c r="S798" s="39" t="e">
        <f t="shared" si="64"/>
        <v>#N/A</v>
      </c>
    </row>
    <row r="799" spans="2:19" ht="15">
      <c r="B799" s="33">
        <f t="shared" si="65"/>
        <v>1686</v>
      </c>
      <c r="C799" s="34">
        <f t="shared" si="63"/>
        <v>-20</v>
      </c>
      <c r="S799" s="39" t="e">
        <f t="shared" si="64"/>
        <v>#N/A</v>
      </c>
    </row>
    <row r="800" spans="2:19" ht="15">
      <c r="B800" s="33">
        <f t="shared" si="65"/>
        <v>1687</v>
      </c>
      <c r="C800" s="34">
        <f t="shared" si="63"/>
        <v>-21</v>
      </c>
      <c r="S800" s="39" t="e">
        <f t="shared" si="64"/>
        <v>#N/A</v>
      </c>
    </row>
    <row r="801" spans="2:19" ht="15">
      <c r="B801" s="33">
        <f t="shared" si="65"/>
        <v>1688</v>
      </c>
      <c r="C801" s="34">
        <f t="shared" si="63"/>
        <v>-21</v>
      </c>
      <c r="S801" s="39" t="e">
        <f t="shared" si="64"/>
        <v>#N/A</v>
      </c>
    </row>
    <row r="802" spans="2:19" ht="15">
      <c r="B802" s="33">
        <f t="shared" si="65"/>
        <v>1689</v>
      </c>
      <c r="C802" s="34">
        <f t="shared" si="63"/>
        <v>-21</v>
      </c>
      <c r="S802" s="39" t="e">
        <f t="shared" si="64"/>
        <v>#N/A</v>
      </c>
    </row>
    <row r="803" spans="2:19" ht="15">
      <c r="B803" s="33">
        <f t="shared" si="65"/>
        <v>1690</v>
      </c>
      <c r="C803" s="34">
        <f t="shared" si="63"/>
        <v>-21</v>
      </c>
      <c r="S803" s="39" t="e">
        <f t="shared" si="64"/>
        <v>#N/A</v>
      </c>
    </row>
    <row r="804" spans="2:19" ht="15">
      <c r="B804" s="33">
        <f t="shared" si="65"/>
        <v>1691</v>
      </c>
      <c r="C804" s="34">
        <f t="shared" si="63"/>
        <v>-21</v>
      </c>
      <c r="S804" s="39" t="e">
        <f t="shared" si="64"/>
        <v>#N/A</v>
      </c>
    </row>
    <row r="805" spans="2:19" ht="15">
      <c r="B805" s="33">
        <f t="shared" si="65"/>
        <v>1692</v>
      </c>
      <c r="C805" s="34">
        <f t="shared" si="63"/>
        <v>-21</v>
      </c>
      <c r="S805" s="39" t="e">
        <f t="shared" si="64"/>
        <v>#N/A</v>
      </c>
    </row>
    <row r="806" spans="2:19" ht="15">
      <c r="B806" s="33">
        <f t="shared" si="65"/>
        <v>1693</v>
      </c>
      <c r="C806" s="34">
        <f t="shared" si="63"/>
        <v>-21</v>
      </c>
      <c r="S806" s="39" t="e">
        <f t="shared" si="64"/>
        <v>#N/A</v>
      </c>
    </row>
    <row r="807" spans="2:19" ht="15">
      <c r="B807" s="33">
        <f t="shared" si="65"/>
        <v>1694</v>
      </c>
      <c r="C807" s="34">
        <f t="shared" si="63"/>
        <v>-21</v>
      </c>
      <c r="S807" s="39" t="e">
        <f t="shared" si="64"/>
        <v>#N/A</v>
      </c>
    </row>
    <row r="808" spans="2:19" ht="15">
      <c r="B808" s="33">
        <f t="shared" si="65"/>
        <v>1695</v>
      </c>
      <c r="C808" s="34">
        <f t="shared" si="63"/>
        <v>-21</v>
      </c>
      <c r="S808" s="39" t="e">
        <f t="shared" si="64"/>
        <v>#N/A</v>
      </c>
    </row>
    <row r="809" spans="2:19" ht="15">
      <c r="B809" s="33">
        <f t="shared" si="65"/>
        <v>1696</v>
      </c>
      <c r="C809" s="34">
        <f t="shared" si="63"/>
        <v>-21</v>
      </c>
      <c r="S809" s="39" t="e">
        <f t="shared" si="64"/>
        <v>#N/A</v>
      </c>
    </row>
    <row r="810" spans="2:19" ht="15">
      <c r="B810" s="33">
        <f t="shared" si="65"/>
        <v>1697</v>
      </c>
      <c r="C810" s="34">
        <f t="shared" si="63"/>
        <v>-21</v>
      </c>
      <c r="S810" s="39" t="e">
        <f t="shared" si="64"/>
        <v>#N/A</v>
      </c>
    </row>
    <row r="811" spans="2:19" ht="15">
      <c r="B811" s="33">
        <f t="shared" si="65"/>
        <v>1698</v>
      </c>
      <c r="C811" s="34">
        <f t="shared" si="63"/>
        <v>-21</v>
      </c>
      <c r="S811" s="39" t="e">
        <f t="shared" si="64"/>
        <v>#N/A</v>
      </c>
    </row>
    <row r="812" spans="2:19" ht="15">
      <c r="B812" s="33">
        <f t="shared" si="65"/>
        <v>1699</v>
      </c>
      <c r="C812" s="34">
        <f t="shared" si="63"/>
        <v>-21</v>
      </c>
      <c r="S812" s="39" t="e">
        <f t="shared" si="64"/>
        <v>#N/A</v>
      </c>
    </row>
    <row r="813" spans="2:19" ht="15">
      <c r="B813" s="33">
        <f t="shared" si="65"/>
        <v>1700</v>
      </c>
      <c r="C813" s="34">
        <f t="shared" si="63"/>
        <v>-21</v>
      </c>
      <c r="S813" s="39" t="e">
        <f t="shared" si="64"/>
        <v>#N/A</v>
      </c>
    </row>
    <row r="814" spans="2:19" ht="15">
      <c r="B814" s="33">
        <f t="shared" si="65"/>
        <v>1701</v>
      </c>
      <c r="C814" s="34">
        <f t="shared" si="63"/>
        <v>-22</v>
      </c>
      <c r="S814" s="39" t="e">
        <f t="shared" si="64"/>
        <v>#N/A</v>
      </c>
    </row>
    <row r="815" spans="2:19" ht="15">
      <c r="B815" s="33">
        <f t="shared" si="65"/>
        <v>1702</v>
      </c>
      <c r="C815" s="34">
        <f t="shared" si="63"/>
        <v>-22</v>
      </c>
      <c r="S815" s="39" t="e">
        <f t="shared" si="64"/>
        <v>#N/A</v>
      </c>
    </row>
    <row r="816" spans="2:19" ht="15">
      <c r="B816" s="33">
        <f t="shared" si="65"/>
        <v>1703</v>
      </c>
      <c r="C816" s="34">
        <f t="shared" si="63"/>
        <v>-22</v>
      </c>
      <c r="S816" s="39" t="e">
        <f t="shared" si="64"/>
        <v>#N/A</v>
      </c>
    </row>
    <row r="817" spans="2:19" ht="15">
      <c r="B817" s="33">
        <f t="shared" si="65"/>
        <v>1704</v>
      </c>
      <c r="C817" s="34">
        <f t="shared" si="63"/>
        <v>-22</v>
      </c>
      <c r="S817" s="39" t="e">
        <f t="shared" si="64"/>
        <v>#N/A</v>
      </c>
    </row>
    <row r="818" spans="2:19" ht="15">
      <c r="B818" s="33">
        <f t="shared" si="65"/>
        <v>1705</v>
      </c>
      <c r="C818" s="34">
        <f t="shared" si="63"/>
        <v>-22</v>
      </c>
      <c r="S818" s="39" t="e">
        <f t="shared" si="64"/>
        <v>#N/A</v>
      </c>
    </row>
    <row r="819" spans="2:19" ht="15">
      <c r="B819" s="33">
        <f t="shared" si="65"/>
        <v>1706</v>
      </c>
      <c r="C819" s="34">
        <f t="shared" si="63"/>
        <v>-22</v>
      </c>
      <c r="S819" s="39" t="e">
        <f t="shared" si="64"/>
        <v>#N/A</v>
      </c>
    </row>
    <row r="820" spans="2:19" ht="15">
      <c r="B820" s="33">
        <f t="shared" si="65"/>
        <v>1707</v>
      </c>
      <c r="C820" s="34">
        <f t="shared" si="63"/>
        <v>-22</v>
      </c>
      <c r="S820" s="39" t="e">
        <f t="shared" si="64"/>
        <v>#N/A</v>
      </c>
    </row>
    <row r="821" spans="2:19" ht="15">
      <c r="B821" s="33">
        <f t="shared" si="65"/>
        <v>1708</v>
      </c>
      <c r="C821" s="34">
        <f t="shared" si="63"/>
        <v>-22</v>
      </c>
      <c r="S821" s="39" t="e">
        <f t="shared" si="64"/>
        <v>#N/A</v>
      </c>
    </row>
    <row r="822" spans="2:19" ht="15">
      <c r="B822" s="33">
        <f t="shared" si="65"/>
        <v>1709</v>
      </c>
      <c r="C822" s="34">
        <f t="shared" si="63"/>
        <v>-22</v>
      </c>
      <c r="S822" s="39" t="e">
        <f t="shared" si="64"/>
        <v>#N/A</v>
      </c>
    </row>
    <row r="823" spans="2:19" ht="15">
      <c r="B823" s="33">
        <f t="shared" si="65"/>
        <v>1710</v>
      </c>
      <c r="C823" s="34">
        <f t="shared" si="63"/>
        <v>-22</v>
      </c>
      <c r="S823" s="39" t="e">
        <f t="shared" si="64"/>
        <v>#N/A</v>
      </c>
    </row>
    <row r="824" spans="2:19" ht="15">
      <c r="B824" s="33">
        <f t="shared" si="65"/>
        <v>1711</v>
      </c>
      <c r="C824" s="34">
        <f t="shared" si="63"/>
        <v>-22</v>
      </c>
      <c r="S824" s="39" t="e">
        <f t="shared" si="64"/>
        <v>#N/A</v>
      </c>
    </row>
    <row r="825" spans="2:19" ht="15">
      <c r="B825" s="33">
        <f t="shared" si="65"/>
        <v>1712</v>
      </c>
      <c r="C825" s="34">
        <f t="shared" si="63"/>
        <v>-22</v>
      </c>
      <c r="S825" s="39" t="e">
        <f t="shared" si="64"/>
        <v>#N/A</v>
      </c>
    </row>
    <row r="826" spans="2:19" ht="15">
      <c r="B826" s="33">
        <f t="shared" si="65"/>
        <v>1713</v>
      </c>
      <c r="C826" s="34">
        <f t="shared" si="63"/>
        <v>-22</v>
      </c>
      <c r="S826" s="39" t="e">
        <f t="shared" si="64"/>
        <v>#N/A</v>
      </c>
    </row>
    <row r="827" spans="2:19" ht="15">
      <c r="B827" s="33">
        <f t="shared" si="65"/>
        <v>1714</v>
      </c>
      <c r="C827" s="34">
        <f t="shared" si="63"/>
        <v>-22</v>
      </c>
      <c r="S827" s="39" t="e">
        <f t="shared" si="64"/>
        <v>#N/A</v>
      </c>
    </row>
    <row r="828" spans="2:19" ht="15">
      <c r="B828" s="33">
        <f t="shared" si="65"/>
        <v>1715</v>
      </c>
      <c r="C828" s="34">
        <f t="shared" si="63"/>
        <v>-23</v>
      </c>
      <c r="S828" s="39" t="e">
        <f t="shared" si="64"/>
        <v>#N/A</v>
      </c>
    </row>
    <row r="829" spans="2:19" ht="15">
      <c r="B829" s="33">
        <f t="shared" si="65"/>
        <v>1716</v>
      </c>
      <c r="C829" s="34">
        <f t="shared" si="63"/>
        <v>-23</v>
      </c>
      <c r="S829" s="39" t="e">
        <f t="shared" si="64"/>
        <v>#N/A</v>
      </c>
    </row>
    <row r="830" spans="2:19" ht="15">
      <c r="B830" s="33">
        <f t="shared" si="65"/>
        <v>1717</v>
      </c>
      <c r="C830" s="34">
        <f t="shared" si="63"/>
        <v>-23</v>
      </c>
      <c r="S830" s="39" t="e">
        <f t="shared" si="64"/>
        <v>#N/A</v>
      </c>
    </row>
    <row r="831" spans="2:19" ht="15">
      <c r="B831" s="33">
        <f t="shared" si="65"/>
        <v>1718</v>
      </c>
      <c r="C831" s="34">
        <f t="shared" si="63"/>
        <v>-23</v>
      </c>
      <c r="S831" s="39" t="e">
        <f t="shared" si="64"/>
        <v>#N/A</v>
      </c>
    </row>
    <row r="832" spans="2:19" ht="15">
      <c r="B832" s="33">
        <f t="shared" si="65"/>
        <v>1719</v>
      </c>
      <c r="C832" s="34">
        <f t="shared" si="63"/>
        <v>-23</v>
      </c>
      <c r="S832" s="39" t="e">
        <f t="shared" si="64"/>
        <v>#N/A</v>
      </c>
    </row>
    <row r="833" spans="2:19" ht="15">
      <c r="B833" s="33">
        <f t="shared" si="65"/>
        <v>1720</v>
      </c>
      <c r="C833" s="34">
        <f t="shared" si="63"/>
        <v>-23</v>
      </c>
      <c r="S833" s="39" t="e">
        <f t="shared" si="64"/>
        <v>#N/A</v>
      </c>
    </row>
    <row r="834" spans="2:19" ht="15">
      <c r="B834" s="33">
        <f t="shared" si="65"/>
        <v>1721</v>
      </c>
      <c r="C834" s="34">
        <f t="shared" si="63"/>
        <v>-23</v>
      </c>
      <c r="S834" s="39" t="e">
        <f t="shared" si="64"/>
        <v>#N/A</v>
      </c>
    </row>
    <row r="835" spans="2:19" ht="15">
      <c r="B835" s="33">
        <f t="shared" si="65"/>
        <v>1722</v>
      </c>
      <c r="C835" s="34">
        <f t="shared" si="63"/>
        <v>-23</v>
      </c>
      <c r="S835" s="39" t="e">
        <f t="shared" si="64"/>
        <v>#N/A</v>
      </c>
    </row>
    <row r="836" spans="2:19" ht="15">
      <c r="B836" s="33">
        <f t="shared" si="65"/>
        <v>1723</v>
      </c>
      <c r="C836" s="34">
        <f aca="true" t="shared" si="66" ref="C836:C899">Race-INT(Race*B836/RefPY+0.5)+1</f>
        <v>-23</v>
      </c>
      <c r="S836" s="39" t="e">
        <f aca="true" t="shared" si="67" ref="S836:S899">VLOOKUP(R836,$K$3:$O$97,5,FALSE)</f>
        <v>#N/A</v>
      </c>
    </row>
    <row r="837" spans="2:19" ht="15">
      <c r="B837" s="33">
        <f aca="true" t="shared" si="68" ref="B837:B900">B836+1</f>
        <v>1724</v>
      </c>
      <c r="C837" s="34">
        <f t="shared" si="66"/>
        <v>-23</v>
      </c>
      <c r="S837" s="39" t="e">
        <f t="shared" si="67"/>
        <v>#N/A</v>
      </c>
    </row>
    <row r="838" spans="2:19" ht="15">
      <c r="B838" s="33">
        <f t="shared" si="68"/>
        <v>1725</v>
      </c>
      <c r="C838" s="34">
        <f t="shared" si="66"/>
        <v>-23</v>
      </c>
      <c r="S838" s="39" t="e">
        <f t="shared" si="67"/>
        <v>#N/A</v>
      </c>
    </row>
    <row r="839" spans="2:19" ht="15">
      <c r="B839" s="33">
        <f t="shared" si="68"/>
        <v>1726</v>
      </c>
      <c r="C839" s="34">
        <f t="shared" si="66"/>
        <v>-23</v>
      </c>
      <c r="S839" s="39" t="e">
        <f t="shared" si="67"/>
        <v>#N/A</v>
      </c>
    </row>
    <row r="840" spans="2:19" ht="15">
      <c r="B840" s="33">
        <f t="shared" si="68"/>
        <v>1727</v>
      </c>
      <c r="C840" s="34">
        <f t="shared" si="66"/>
        <v>-23</v>
      </c>
      <c r="S840" s="39" t="e">
        <f t="shared" si="67"/>
        <v>#N/A</v>
      </c>
    </row>
    <row r="841" spans="2:19" ht="15">
      <c r="B841" s="33">
        <f t="shared" si="68"/>
        <v>1728</v>
      </c>
      <c r="C841" s="34">
        <f t="shared" si="66"/>
        <v>-23</v>
      </c>
      <c r="S841" s="39" t="e">
        <f t="shared" si="67"/>
        <v>#N/A</v>
      </c>
    </row>
    <row r="842" spans="2:19" ht="15">
      <c r="B842" s="33">
        <f t="shared" si="68"/>
        <v>1729</v>
      </c>
      <c r="C842" s="34">
        <f t="shared" si="66"/>
        <v>-24</v>
      </c>
      <c r="S842" s="39" t="e">
        <f t="shared" si="67"/>
        <v>#N/A</v>
      </c>
    </row>
    <row r="843" spans="2:19" ht="15">
      <c r="B843" s="33">
        <f t="shared" si="68"/>
        <v>1730</v>
      </c>
      <c r="C843" s="34">
        <f t="shared" si="66"/>
        <v>-24</v>
      </c>
      <c r="S843" s="39" t="e">
        <f t="shared" si="67"/>
        <v>#N/A</v>
      </c>
    </row>
    <row r="844" spans="2:19" ht="15">
      <c r="B844" s="33">
        <f t="shared" si="68"/>
        <v>1731</v>
      </c>
      <c r="C844" s="34">
        <f t="shared" si="66"/>
        <v>-24</v>
      </c>
      <c r="S844" s="39" t="e">
        <f t="shared" si="67"/>
        <v>#N/A</v>
      </c>
    </row>
    <row r="845" spans="2:19" ht="15">
      <c r="B845" s="33">
        <f t="shared" si="68"/>
        <v>1732</v>
      </c>
      <c r="C845" s="34">
        <f t="shared" si="66"/>
        <v>-24</v>
      </c>
      <c r="S845" s="39" t="e">
        <f t="shared" si="67"/>
        <v>#N/A</v>
      </c>
    </row>
    <row r="846" spans="2:19" ht="15">
      <c r="B846" s="33">
        <f t="shared" si="68"/>
        <v>1733</v>
      </c>
      <c r="C846" s="34">
        <f t="shared" si="66"/>
        <v>-24</v>
      </c>
      <c r="S846" s="39" t="e">
        <f t="shared" si="67"/>
        <v>#N/A</v>
      </c>
    </row>
    <row r="847" spans="2:19" ht="15">
      <c r="B847" s="33">
        <f t="shared" si="68"/>
        <v>1734</v>
      </c>
      <c r="C847" s="34">
        <f t="shared" si="66"/>
        <v>-24</v>
      </c>
      <c r="S847" s="39" t="e">
        <f t="shared" si="67"/>
        <v>#N/A</v>
      </c>
    </row>
    <row r="848" spans="2:19" ht="15">
      <c r="B848" s="33">
        <f t="shared" si="68"/>
        <v>1735</v>
      </c>
      <c r="C848" s="34">
        <f t="shared" si="66"/>
        <v>-24</v>
      </c>
      <c r="S848" s="39" t="e">
        <f t="shared" si="67"/>
        <v>#N/A</v>
      </c>
    </row>
    <row r="849" spans="2:19" ht="15">
      <c r="B849" s="33">
        <f t="shared" si="68"/>
        <v>1736</v>
      </c>
      <c r="C849" s="34">
        <f t="shared" si="66"/>
        <v>-24</v>
      </c>
      <c r="S849" s="39" t="e">
        <f t="shared" si="67"/>
        <v>#N/A</v>
      </c>
    </row>
    <row r="850" spans="2:19" ht="15">
      <c r="B850" s="33">
        <f t="shared" si="68"/>
        <v>1737</v>
      </c>
      <c r="C850" s="34">
        <f t="shared" si="66"/>
        <v>-24</v>
      </c>
      <c r="S850" s="39" t="e">
        <f t="shared" si="67"/>
        <v>#N/A</v>
      </c>
    </row>
    <row r="851" spans="2:19" ht="15">
      <c r="B851" s="33">
        <f t="shared" si="68"/>
        <v>1738</v>
      </c>
      <c r="C851" s="34">
        <f t="shared" si="66"/>
        <v>-24</v>
      </c>
      <c r="S851" s="39" t="e">
        <f t="shared" si="67"/>
        <v>#N/A</v>
      </c>
    </row>
    <row r="852" spans="2:19" ht="15">
      <c r="B852" s="33">
        <f t="shared" si="68"/>
        <v>1739</v>
      </c>
      <c r="C852" s="34">
        <f t="shared" si="66"/>
        <v>-24</v>
      </c>
      <c r="S852" s="39" t="e">
        <f t="shared" si="67"/>
        <v>#N/A</v>
      </c>
    </row>
    <row r="853" spans="2:19" ht="15">
      <c r="B853" s="33">
        <f t="shared" si="68"/>
        <v>1740</v>
      </c>
      <c r="C853" s="34">
        <f t="shared" si="66"/>
        <v>-24</v>
      </c>
      <c r="S853" s="39" t="e">
        <f t="shared" si="67"/>
        <v>#N/A</v>
      </c>
    </row>
    <row r="854" spans="2:19" ht="15">
      <c r="B854" s="33">
        <f t="shared" si="68"/>
        <v>1741</v>
      </c>
      <c r="C854" s="34">
        <f t="shared" si="66"/>
        <v>-24</v>
      </c>
      <c r="S854" s="39" t="e">
        <f t="shared" si="67"/>
        <v>#N/A</v>
      </c>
    </row>
    <row r="855" spans="2:19" ht="15">
      <c r="B855" s="33">
        <f t="shared" si="68"/>
        <v>1742</v>
      </c>
      <c r="C855" s="34">
        <f t="shared" si="66"/>
        <v>-25</v>
      </c>
      <c r="S855" s="39" t="e">
        <f t="shared" si="67"/>
        <v>#N/A</v>
      </c>
    </row>
    <row r="856" spans="2:19" ht="15">
      <c r="B856" s="33">
        <f t="shared" si="68"/>
        <v>1743</v>
      </c>
      <c r="C856" s="34">
        <f t="shared" si="66"/>
        <v>-25</v>
      </c>
      <c r="S856" s="39" t="e">
        <f t="shared" si="67"/>
        <v>#N/A</v>
      </c>
    </row>
    <row r="857" spans="2:19" ht="15">
      <c r="B857" s="33">
        <f t="shared" si="68"/>
        <v>1744</v>
      </c>
      <c r="C857" s="34">
        <f t="shared" si="66"/>
        <v>-25</v>
      </c>
      <c r="S857" s="39" t="e">
        <f t="shared" si="67"/>
        <v>#N/A</v>
      </c>
    </row>
    <row r="858" spans="2:19" ht="15">
      <c r="B858" s="33">
        <f t="shared" si="68"/>
        <v>1745</v>
      </c>
      <c r="C858" s="34">
        <f t="shared" si="66"/>
        <v>-25</v>
      </c>
      <c r="S858" s="39" t="e">
        <f t="shared" si="67"/>
        <v>#N/A</v>
      </c>
    </row>
    <row r="859" spans="2:19" ht="15">
      <c r="B859" s="33">
        <f t="shared" si="68"/>
        <v>1746</v>
      </c>
      <c r="C859" s="34">
        <f t="shared" si="66"/>
        <v>-25</v>
      </c>
      <c r="S859" s="39" t="e">
        <f t="shared" si="67"/>
        <v>#N/A</v>
      </c>
    </row>
    <row r="860" spans="2:19" ht="15">
      <c r="B860" s="33">
        <f t="shared" si="68"/>
        <v>1747</v>
      </c>
      <c r="C860" s="34">
        <f t="shared" si="66"/>
        <v>-25</v>
      </c>
      <c r="S860" s="39" t="e">
        <f t="shared" si="67"/>
        <v>#N/A</v>
      </c>
    </row>
    <row r="861" spans="2:19" ht="15">
      <c r="B861" s="33">
        <f t="shared" si="68"/>
        <v>1748</v>
      </c>
      <c r="C861" s="34">
        <f t="shared" si="66"/>
        <v>-25</v>
      </c>
      <c r="S861" s="39" t="e">
        <f t="shared" si="67"/>
        <v>#N/A</v>
      </c>
    </row>
    <row r="862" spans="2:19" ht="15">
      <c r="B862" s="33">
        <f t="shared" si="68"/>
        <v>1749</v>
      </c>
      <c r="C862" s="34">
        <f t="shared" si="66"/>
        <v>-25</v>
      </c>
      <c r="S862" s="39" t="e">
        <f t="shared" si="67"/>
        <v>#N/A</v>
      </c>
    </row>
    <row r="863" spans="2:19" ht="15">
      <c r="B863" s="33">
        <f t="shared" si="68"/>
        <v>1750</v>
      </c>
      <c r="C863" s="34">
        <f t="shared" si="66"/>
        <v>-25</v>
      </c>
      <c r="S863" s="39" t="e">
        <f t="shared" si="67"/>
        <v>#N/A</v>
      </c>
    </row>
    <row r="864" spans="2:19" ht="15">
      <c r="B864" s="33">
        <f t="shared" si="68"/>
        <v>1751</v>
      </c>
      <c r="C864" s="34">
        <f t="shared" si="66"/>
        <v>-25</v>
      </c>
      <c r="S864" s="39" t="e">
        <f t="shared" si="67"/>
        <v>#N/A</v>
      </c>
    </row>
    <row r="865" spans="2:19" ht="15">
      <c r="B865" s="33">
        <f t="shared" si="68"/>
        <v>1752</v>
      </c>
      <c r="C865" s="34">
        <f t="shared" si="66"/>
        <v>-25</v>
      </c>
      <c r="S865" s="39" t="e">
        <f t="shared" si="67"/>
        <v>#N/A</v>
      </c>
    </row>
    <row r="866" spans="2:19" ht="15">
      <c r="B866" s="33">
        <f t="shared" si="68"/>
        <v>1753</v>
      </c>
      <c r="C866" s="34">
        <f t="shared" si="66"/>
        <v>-25</v>
      </c>
      <c r="S866" s="39" t="e">
        <f t="shared" si="67"/>
        <v>#N/A</v>
      </c>
    </row>
    <row r="867" spans="2:19" ht="15">
      <c r="B867" s="33">
        <f t="shared" si="68"/>
        <v>1754</v>
      </c>
      <c r="C867" s="34">
        <f t="shared" si="66"/>
        <v>-25</v>
      </c>
      <c r="S867" s="39" t="e">
        <f t="shared" si="67"/>
        <v>#N/A</v>
      </c>
    </row>
    <row r="868" spans="2:19" ht="15">
      <c r="B868" s="33">
        <f t="shared" si="68"/>
        <v>1755</v>
      </c>
      <c r="C868" s="34">
        <f t="shared" si="66"/>
        <v>-25</v>
      </c>
      <c r="S868" s="39" t="e">
        <f t="shared" si="67"/>
        <v>#N/A</v>
      </c>
    </row>
    <row r="869" spans="2:19" ht="15">
      <c r="B869" s="33">
        <f t="shared" si="68"/>
        <v>1756</v>
      </c>
      <c r="C869" s="34">
        <f t="shared" si="66"/>
        <v>-26</v>
      </c>
      <c r="S869" s="39" t="e">
        <f t="shared" si="67"/>
        <v>#N/A</v>
      </c>
    </row>
    <row r="870" spans="2:19" ht="15">
      <c r="B870" s="33">
        <f t="shared" si="68"/>
        <v>1757</v>
      </c>
      <c r="C870" s="34">
        <f t="shared" si="66"/>
        <v>-26</v>
      </c>
      <c r="S870" s="39" t="e">
        <f t="shared" si="67"/>
        <v>#N/A</v>
      </c>
    </row>
    <row r="871" spans="2:19" ht="15">
      <c r="B871" s="33">
        <f t="shared" si="68"/>
        <v>1758</v>
      </c>
      <c r="C871" s="34">
        <f t="shared" si="66"/>
        <v>-26</v>
      </c>
      <c r="S871" s="39" t="e">
        <f t="shared" si="67"/>
        <v>#N/A</v>
      </c>
    </row>
    <row r="872" spans="2:19" ht="15">
      <c r="B872" s="33">
        <f t="shared" si="68"/>
        <v>1759</v>
      </c>
      <c r="C872" s="34">
        <f t="shared" si="66"/>
        <v>-26</v>
      </c>
      <c r="S872" s="39" t="e">
        <f t="shared" si="67"/>
        <v>#N/A</v>
      </c>
    </row>
    <row r="873" spans="2:19" ht="15">
      <c r="B873" s="33">
        <f t="shared" si="68"/>
        <v>1760</v>
      </c>
      <c r="C873" s="34">
        <f t="shared" si="66"/>
        <v>-26</v>
      </c>
      <c r="S873" s="39" t="e">
        <f t="shared" si="67"/>
        <v>#N/A</v>
      </c>
    </row>
    <row r="874" spans="2:19" ht="15">
      <c r="B874" s="33">
        <f t="shared" si="68"/>
        <v>1761</v>
      </c>
      <c r="C874" s="34">
        <f t="shared" si="66"/>
        <v>-26</v>
      </c>
      <c r="S874" s="39" t="e">
        <f t="shared" si="67"/>
        <v>#N/A</v>
      </c>
    </row>
    <row r="875" spans="2:19" ht="15">
      <c r="B875" s="33">
        <f t="shared" si="68"/>
        <v>1762</v>
      </c>
      <c r="C875" s="34">
        <f t="shared" si="66"/>
        <v>-26</v>
      </c>
      <c r="S875" s="39" t="e">
        <f t="shared" si="67"/>
        <v>#N/A</v>
      </c>
    </row>
    <row r="876" spans="2:19" ht="15">
      <c r="B876" s="33">
        <f t="shared" si="68"/>
        <v>1763</v>
      </c>
      <c r="C876" s="34">
        <f t="shared" si="66"/>
        <v>-26</v>
      </c>
      <c r="S876" s="39" t="e">
        <f t="shared" si="67"/>
        <v>#N/A</v>
      </c>
    </row>
    <row r="877" spans="2:19" ht="15">
      <c r="B877" s="33">
        <f t="shared" si="68"/>
        <v>1764</v>
      </c>
      <c r="C877" s="34">
        <f t="shared" si="66"/>
        <v>-26</v>
      </c>
      <c r="S877" s="39" t="e">
        <f t="shared" si="67"/>
        <v>#N/A</v>
      </c>
    </row>
    <row r="878" spans="2:19" ht="15">
      <c r="B878" s="33">
        <f t="shared" si="68"/>
        <v>1765</v>
      </c>
      <c r="C878" s="34">
        <f t="shared" si="66"/>
        <v>-26</v>
      </c>
      <c r="S878" s="39" t="e">
        <f t="shared" si="67"/>
        <v>#N/A</v>
      </c>
    </row>
    <row r="879" spans="2:19" ht="15">
      <c r="B879" s="33">
        <f t="shared" si="68"/>
        <v>1766</v>
      </c>
      <c r="C879" s="34">
        <f t="shared" si="66"/>
        <v>-26</v>
      </c>
      <c r="S879" s="39" t="e">
        <f t="shared" si="67"/>
        <v>#N/A</v>
      </c>
    </row>
    <row r="880" spans="2:19" ht="15">
      <c r="B880" s="33">
        <f t="shared" si="68"/>
        <v>1767</v>
      </c>
      <c r="C880" s="34">
        <f t="shared" si="66"/>
        <v>-26</v>
      </c>
      <c r="S880" s="39" t="e">
        <f t="shared" si="67"/>
        <v>#N/A</v>
      </c>
    </row>
    <row r="881" spans="2:19" ht="15">
      <c r="B881" s="33">
        <f t="shared" si="68"/>
        <v>1768</v>
      </c>
      <c r="C881" s="34">
        <f t="shared" si="66"/>
        <v>-26</v>
      </c>
      <c r="S881" s="39" t="e">
        <f t="shared" si="67"/>
        <v>#N/A</v>
      </c>
    </row>
    <row r="882" spans="2:19" ht="15">
      <c r="B882" s="33">
        <f t="shared" si="68"/>
        <v>1769</v>
      </c>
      <c r="C882" s="34">
        <f t="shared" si="66"/>
        <v>-26</v>
      </c>
      <c r="S882" s="39" t="e">
        <f t="shared" si="67"/>
        <v>#N/A</v>
      </c>
    </row>
    <row r="883" spans="2:19" ht="15">
      <c r="B883" s="33">
        <f t="shared" si="68"/>
        <v>1770</v>
      </c>
      <c r="C883" s="34">
        <f t="shared" si="66"/>
        <v>-27</v>
      </c>
      <c r="S883" s="39" t="e">
        <f t="shared" si="67"/>
        <v>#N/A</v>
      </c>
    </row>
    <row r="884" spans="2:19" ht="15">
      <c r="B884" s="33">
        <f t="shared" si="68"/>
        <v>1771</v>
      </c>
      <c r="C884" s="34">
        <f t="shared" si="66"/>
        <v>-27</v>
      </c>
      <c r="S884" s="39" t="e">
        <f t="shared" si="67"/>
        <v>#N/A</v>
      </c>
    </row>
    <row r="885" spans="2:19" ht="15">
      <c r="B885" s="33">
        <f t="shared" si="68"/>
        <v>1772</v>
      </c>
      <c r="C885" s="34">
        <f t="shared" si="66"/>
        <v>-27</v>
      </c>
      <c r="S885" s="39" t="e">
        <f t="shared" si="67"/>
        <v>#N/A</v>
      </c>
    </row>
    <row r="886" spans="2:19" ht="15">
      <c r="B886" s="33">
        <f t="shared" si="68"/>
        <v>1773</v>
      </c>
      <c r="C886" s="34">
        <f t="shared" si="66"/>
        <v>-27</v>
      </c>
      <c r="S886" s="39" t="e">
        <f t="shared" si="67"/>
        <v>#N/A</v>
      </c>
    </row>
    <row r="887" spans="2:19" ht="15">
      <c r="B887" s="33">
        <f t="shared" si="68"/>
        <v>1774</v>
      </c>
      <c r="C887" s="34">
        <f t="shared" si="66"/>
        <v>-27</v>
      </c>
      <c r="S887" s="39" t="e">
        <f t="shared" si="67"/>
        <v>#N/A</v>
      </c>
    </row>
    <row r="888" spans="2:19" ht="15">
      <c r="B888" s="33">
        <f t="shared" si="68"/>
        <v>1775</v>
      </c>
      <c r="C888" s="34">
        <f t="shared" si="66"/>
        <v>-27</v>
      </c>
      <c r="S888" s="39" t="e">
        <f t="shared" si="67"/>
        <v>#N/A</v>
      </c>
    </row>
    <row r="889" spans="2:19" ht="15">
      <c r="B889" s="33">
        <f t="shared" si="68"/>
        <v>1776</v>
      </c>
      <c r="C889" s="34">
        <f t="shared" si="66"/>
        <v>-27</v>
      </c>
      <c r="S889" s="39" t="e">
        <f t="shared" si="67"/>
        <v>#N/A</v>
      </c>
    </row>
    <row r="890" spans="2:19" ht="15">
      <c r="B890" s="33">
        <f t="shared" si="68"/>
        <v>1777</v>
      </c>
      <c r="C890" s="34">
        <f t="shared" si="66"/>
        <v>-27</v>
      </c>
      <c r="S890" s="39" t="e">
        <f t="shared" si="67"/>
        <v>#N/A</v>
      </c>
    </row>
    <row r="891" spans="2:19" ht="15">
      <c r="B891" s="33">
        <f t="shared" si="68"/>
        <v>1778</v>
      </c>
      <c r="C891" s="34">
        <f t="shared" si="66"/>
        <v>-27</v>
      </c>
      <c r="S891" s="39" t="e">
        <f t="shared" si="67"/>
        <v>#N/A</v>
      </c>
    </row>
    <row r="892" spans="2:19" ht="15">
      <c r="B892" s="33">
        <f t="shared" si="68"/>
        <v>1779</v>
      </c>
      <c r="C892" s="34">
        <f t="shared" si="66"/>
        <v>-27</v>
      </c>
      <c r="S892" s="39" t="e">
        <f t="shared" si="67"/>
        <v>#N/A</v>
      </c>
    </row>
    <row r="893" spans="2:19" ht="15">
      <c r="B893" s="33">
        <f t="shared" si="68"/>
        <v>1780</v>
      </c>
      <c r="C893" s="34">
        <f t="shared" si="66"/>
        <v>-27</v>
      </c>
      <c r="S893" s="39" t="e">
        <f t="shared" si="67"/>
        <v>#N/A</v>
      </c>
    </row>
    <row r="894" spans="2:19" ht="15">
      <c r="B894" s="33">
        <f t="shared" si="68"/>
        <v>1781</v>
      </c>
      <c r="C894" s="34">
        <f t="shared" si="66"/>
        <v>-27</v>
      </c>
      <c r="S894" s="39" t="e">
        <f t="shared" si="67"/>
        <v>#N/A</v>
      </c>
    </row>
    <row r="895" spans="2:19" ht="15">
      <c r="B895" s="33">
        <f t="shared" si="68"/>
        <v>1782</v>
      </c>
      <c r="C895" s="34">
        <f t="shared" si="66"/>
        <v>-27</v>
      </c>
      <c r="S895" s="39" t="e">
        <f t="shared" si="67"/>
        <v>#N/A</v>
      </c>
    </row>
    <row r="896" spans="2:19" ht="15">
      <c r="B896" s="33">
        <f t="shared" si="68"/>
        <v>1783</v>
      </c>
      <c r="C896" s="34">
        <f t="shared" si="66"/>
        <v>-27</v>
      </c>
      <c r="S896" s="39" t="e">
        <f t="shared" si="67"/>
        <v>#N/A</v>
      </c>
    </row>
    <row r="897" spans="2:19" ht="15">
      <c r="B897" s="33">
        <f t="shared" si="68"/>
        <v>1784</v>
      </c>
      <c r="C897" s="34">
        <f t="shared" si="66"/>
        <v>-28</v>
      </c>
      <c r="S897" s="39" t="e">
        <f t="shared" si="67"/>
        <v>#N/A</v>
      </c>
    </row>
    <row r="898" spans="2:19" ht="15">
      <c r="B898" s="33">
        <f t="shared" si="68"/>
        <v>1785</v>
      </c>
      <c r="C898" s="34">
        <f t="shared" si="66"/>
        <v>-28</v>
      </c>
      <c r="S898" s="39" t="e">
        <f t="shared" si="67"/>
        <v>#N/A</v>
      </c>
    </row>
    <row r="899" spans="2:19" ht="15">
      <c r="B899" s="33">
        <f t="shared" si="68"/>
        <v>1786</v>
      </c>
      <c r="C899" s="34">
        <f t="shared" si="66"/>
        <v>-28</v>
      </c>
      <c r="S899" s="39" t="e">
        <f t="shared" si="67"/>
        <v>#N/A</v>
      </c>
    </row>
    <row r="900" spans="2:19" ht="15">
      <c r="B900" s="33">
        <f t="shared" si="68"/>
        <v>1787</v>
      </c>
      <c r="C900" s="34">
        <f aca="true" t="shared" si="69" ref="C900:C963">Race-INT(Race*B900/RefPY+0.5)+1</f>
        <v>-28</v>
      </c>
      <c r="S900" s="39" t="e">
        <f aca="true" t="shared" si="70" ref="S900:S963">VLOOKUP(R900,$K$3:$O$97,5,FALSE)</f>
        <v>#N/A</v>
      </c>
    </row>
    <row r="901" spans="2:19" ht="15">
      <c r="B901" s="33">
        <f aca="true" t="shared" si="71" ref="B901:B964">B900+1</f>
        <v>1788</v>
      </c>
      <c r="C901" s="34">
        <f t="shared" si="69"/>
        <v>-28</v>
      </c>
      <c r="S901" s="39" t="e">
        <f t="shared" si="70"/>
        <v>#N/A</v>
      </c>
    </row>
    <row r="902" spans="2:19" ht="15">
      <c r="B902" s="33">
        <f t="shared" si="71"/>
        <v>1789</v>
      </c>
      <c r="C902" s="34">
        <f t="shared" si="69"/>
        <v>-28</v>
      </c>
      <c r="S902" s="39" t="e">
        <f t="shared" si="70"/>
        <v>#N/A</v>
      </c>
    </row>
    <row r="903" spans="2:19" ht="15">
      <c r="B903" s="33">
        <f t="shared" si="71"/>
        <v>1790</v>
      </c>
      <c r="C903" s="34">
        <f t="shared" si="69"/>
        <v>-28</v>
      </c>
      <c r="S903" s="39" t="e">
        <f t="shared" si="70"/>
        <v>#N/A</v>
      </c>
    </row>
    <row r="904" spans="2:19" ht="15">
      <c r="B904" s="33">
        <f t="shared" si="71"/>
        <v>1791</v>
      </c>
      <c r="C904" s="34">
        <f t="shared" si="69"/>
        <v>-28</v>
      </c>
      <c r="S904" s="39" t="e">
        <f t="shared" si="70"/>
        <v>#N/A</v>
      </c>
    </row>
    <row r="905" spans="2:19" ht="15">
      <c r="B905" s="33">
        <f t="shared" si="71"/>
        <v>1792</v>
      </c>
      <c r="C905" s="34">
        <f t="shared" si="69"/>
        <v>-28</v>
      </c>
      <c r="S905" s="39" t="e">
        <f t="shared" si="70"/>
        <v>#N/A</v>
      </c>
    </row>
    <row r="906" spans="2:19" ht="15">
      <c r="B906" s="33">
        <f t="shared" si="71"/>
        <v>1793</v>
      </c>
      <c r="C906" s="34">
        <f t="shared" si="69"/>
        <v>-28</v>
      </c>
      <c r="S906" s="39" t="e">
        <f t="shared" si="70"/>
        <v>#N/A</v>
      </c>
    </row>
    <row r="907" spans="2:19" ht="15">
      <c r="B907" s="33">
        <f t="shared" si="71"/>
        <v>1794</v>
      </c>
      <c r="C907" s="34">
        <f t="shared" si="69"/>
        <v>-28</v>
      </c>
      <c r="S907" s="39" t="e">
        <f t="shared" si="70"/>
        <v>#N/A</v>
      </c>
    </row>
    <row r="908" spans="2:19" ht="15">
      <c r="B908" s="33">
        <f t="shared" si="71"/>
        <v>1795</v>
      </c>
      <c r="C908" s="34">
        <f t="shared" si="69"/>
        <v>-28</v>
      </c>
      <c r="S908" s="39" t="e">
        <f t="shared" si="70"/>
        <v>#N/A</v>
      </c>
    </row>
    <row r="909" spans="2:19" ht="15">
      <c r="B909" s="33">
        <f t="shared" si="71"/>
        <v>1796</v>
      </c>
      <c r="C909" s="34">
        <f t="shared" si="69"/>
        <v>-28</v>
      </c>
      <c r="S909" s="39" t="e">
        <f t="shared" si="70"/>
        <v>#N/A</v>
      </c>
    </row>
    <row r="910" spans="2:19" ht="15">
      <c r="B910" s="33">
        <f t="shared" si="71"/>
        <v>1797</v>
      </c>
      <c r="C910" s="34">
        <f t="shared" si="69"/>
        <v>-28</v>
      </c>
      <c r="S910" s="39" t="e">
        <f t="shared" si="70"/>
        <v>#N/A</v>
      </c>
    </row>
    <row r="911" spans="2:19" ht="15">
      <c r="B911" s="33">
        <f t="shared" si="71"/>
        <v>1798</v>
      </c>
      <c r="C911" s="34">
        <f t="shared" si="69"/>
        <v>-29</v>
      </c>
      <c r="S911" s="39" t="e">
        <f t="shared" si="70"/>
        <v>#N/A</v>
      </c>
    </row>
    <row r="912" spans="2:19" ht="15">
      <c r="B912" s="33">
        <f t="shared" si="71"/>
        <v>1799</v>
      </c>
      <c r="C912" s="34">
        <f t="shared" si="69"/>
        <v>-29</v>
      </c>
      <c r="S912" s="39" t="e">
        <f t="shared" si="70"/>
        <v>#N/A</v>
      </c>
    </row>
    <row r="913" spans="2:19" ht="15">
      <c r="B913" s="33">
        <f t="shared" si="71"/>
        <v>1800</v>
      </c>
      <c r="C913" s="34">
        <f t="shared" si="69"/>
        <v>-29</v>
      </c>
      <c r="S913" s="39" t="e">
        <f t="shared" si="70"/>
        <v>#N/A</v>
      </c>
    </row>
    <row r="914" spans="2:19" ht="15">
      <c r="B914" s="33">
        <f t="shared" si="71"/>
        <v>1801</v>
      </c>
      <c r="C914" s="34">
        <f t="shared" si="69"/>
        <v>-29</v>
      </c>
      <c r="S914" s="39" t="e">
        <f t="shared" si="70"/>
        <v>#N/A</v>
      </c>
    </row>
    <row r="915" spans="2:19" ht="15">
      <c r="B915" s="33">
        <f t="shared" si="71"/>
        <v>1802</v>
      </c>
      <c r="C915" s="34">
        <f t="shared" si="69"/>
        <v>-29</v>
      </c>
      <c r="S915" s="39" t="e">
        <f t="shared" si="70"/>
        <v>#N/A</v>
      </c>
    </row>
    <row r="916" spans="2:19" ht="15">
      <c r="B916" s="33">
        <f t="shared" si="71"/>
        <v>1803</v>
      </c>
      <c r="C916" s="34">
        <f t="shared" si="69"/>
        <v>-29</v>
      </c>
      <c r="S916" s="39" t="e">
        <f t="shared" si="70"/>
        <v>#N/A</v>
      </c>
    </row>
    <row r="917" spans="2:19" ht="15">
      <c r="B917" s="33">
        <f t="shared" si="71"/>
        <v>1804</v>
      </c>
      <c r="C917" s="34">
        <f t="shared" si="69"/>
        <v>-29</v>
      </c>
      <c r="S917" s="39" t="e">
        <f t="shared" si="70"/>
        <v>#N/A</v>
      </c>
    </row>
    <row r="918" spans="2:19" ht="15">
      <c r="B918" s="33">
        <f t="shared" si="71"/>
        <v>1805</v>
      </c>
      <c r="C918" s="34">
        <f t="shared" si="69"/>
        <v>-29</v>
      </c>
      <c r="S918" s="39" t="e">
        <f t="shared" si="70"/>
        <v>#N/A</v>
      </c>
    </row>
    <row r="919" spans="2:19" ht="15">
      <c r="B919" s="33">
        <f t="shared" si="71"/>
        <v>1806</v>
      </c>
      <c r="C919" s="34">
        <f t="shared" si="69"/>
        <v>-29</v>
      </c>
      <c r="S919" s="39" t="e">
        <f t="shared" si="70"/>
        <v>#N/A</v>
      </c>
    </row>
    <row r="920" spans="2:19" ht="15">
      <c r="B920" s="33">
        <f t="shared" si="71"/>
        <v>1807</v>
      </c>
      <c r="C920" s="34">
        <f t="shared" si="69"/>
        <v>-29</v>
      </c>
      <c r="S920" s="39" t="e">
        <f t="shared" si="70"/>
        <v>#N/A</v>
      </c>
    </row>
    <row r="921" spans="2:19" ht="15">
      <c r="B921" s="33">
        <f t="shared" si="71"/>
        <v>1808</v>
      </c>
      <c r="C921" s="34">
        <f t="shared" si="69"/>
        <v>-29</v>
      </c>
      <c r="S921" s="39" t="e">
        <f t="shared" si="70"/>
        <v>#N/A</v>
      </c>
    </row>
    <row r="922" spans="2:19" ht="15">
      <c r="B922" s="33">
        <f t="shared" si="71"/>
        <v>1809</v>
      </c>
      <c r="C922" s="34">
        <f t="shared" si="69"/>
        <v>-29</v>
      </c>
      <c r="S922" s="39" t="e">
        <f t="shared" si="70"/>
        <v>#N/A</v>
      </c>
    </row>
    <row r="923" spans="2:19" ht="15">
      <c r="B923" s="33">
        <f t="shared" si="71"/>
        <v>1810</v>
      </c>
      <c r="C923" s="34">
        <f t="shared" si="69"/>
        <v>-29</v>
      </c>
      <c r="S923" s="39" t="e">
        <f t="shared" si="70"/>
        <v>#N/A</v>
      </c>
    </row>
    <row r="924" spans="2:19" ht="15">
      <c r="B924" s="33">
        <f t="shared" si="71"/>
        <v>1811</v>
      </c>
      <c r="C924" s="34">
        <f t="shared" si="69"/>
        <v>-29</v>
      </c>
      <c r="S924" s="39" t="e">
        <f t="shared" si="70"/>
        <v>#N/A</v>
      </c>
    </row>
    <row r="925" spans="2:19" ht="15">
      <c r="B925" s="33">
        <f t="shared" si="71"/>
        <v>1812</v>
      </c>
      <c r="C925" s="34">
        <f t="shared" si="69"/>
        <v>-30</v>
      </c>
      <c r="S925" s="39" t="e">
        <f t="shared" si="70"/>
        <v>#N/A</v>
      </c>
    </row>
    <row r="926" spans="2:19" ht="15">
      <c r="B926" s="33">
        <f t="shared" si="71"/>
        <v>1813</v>
      </c>
      <c r="C926" s="34">
        <f t="shared" si="69"/>
        <v>-30</v>
      </c>
      <c r="S926" s="39" t="e">
        <f t="shared" si="70"/>
        <v>#N/A</v>
      </c>
    </row>
    <row r="927" spans="2:19" ht="15">
      <c r="B927" s="33">
        <f t="shared" si="71"/>
        <v>1814</v>
      </c>
      <c r="C927" s="34">
        <f t="shared" si="69"/>
        <v>-30</v>
      </c>
      <c r="S927" s="39" t="e">
        <f t="shared" si="70"/>
        <v>#N/A</v>
      </c>
    </row>
    <row r="928" spans="2:19" ht="15">
      <c r="B928" s="33">
        <f t="shared" si="71"/>
        <v>1815</v>
      </c>
      <c r="C928" s="34">
        <f t="shared" si="69"/>
        <v>-30</v>
      </c>
      <c r="S928" s="39" t="e">
        <f t="shared" si="70"/>
        <v>#N/A</v>
      </c>
    </row>
    <row r="929" spans="2:19" ht="15">
      <c r="B929" s="33">
        <f t="shared" si="71"/>
        <v>1816</v>
      </c>
      <c r="C929" s="34">
        <f t="shared" si="69"/>
        <v>-30</v>
      </c>
      <c r="S929" s="39" t="e">
        <f t="shared" si="70"/>
        <v>#N/A</v>
      </c>
    </row>
    <row r="930" spans="2:19" ht="15">
      <c r="B930" s="33">
        <f t="shared" si="71"/>
        <v>1817</v>
      </c>
      <c r="C930" s="34">
        <f t="shared" si="69"/>
        <v>-30</v>
      </c>
      <c r="S930" s="39" t="e">
        <f t="shared" si="70"/>
        <v>#N/A</v>
      </c>
    </row>
    <row r="931" spans="2:19" ht="15">
      <c r="B931" s="33">
        <f t="shared" si="71"/>
        <v>1818</v>
      </c>
      <c r="C931" s="34">
        <f t="shared" si="69"/>
        <v>-30</v>
      </c>
      <c r="S931" s="39" t="e">
        <f t="shared" si="70"/>
        <v>#N/A</v>
      </c>
    </row>
    <row r="932" spans="2:19" ht="15">
      <c r="B932" s="33">
        <f t="shared" si="71"/>
        <v>1819</v>
      </c>
      <c r="C932" s="34">
        <f t="shared" si="69"/>
        <v>-30</v>
      </c>
      <c r="S932" s="39" t="e">
        <f t="shared" si="70"/>
        <v>#N/A</v>
      </c>
    </row>
    <row r="933" spans="2:19" ht="15">
      <c r="B933" s="33">
        <f t="shared" si="71"/>
        <v>1820</v>
      </c>
      <c r="C933" s="34">
        <f t="shared" si="69"/>
        <v>-30</v>
      </c>
      <c r="S933" s="39" t="e">
        <f t="shared" si="70"/>
        <v>#N/A</v>
      </c>
    </row>
    <row r="934" spans="2:19" ht="15">
      <c r="B934" s="33">
        <f t="shared" si="71"/>
        <v>1821</v>
      </c>
      <c r="C934" s="34">
        <f t="shared" si="69"/>
        <v>-30</v>
      </c>
      <c r="S934" s="39" t="e">
        <f t="shared" si="70"/>
        <v>#N/A</v>
      </c>
    </row>
    <row r="935" spans="2:19" ht="15">
      <c r="B935" s="33">
        <f t="shared" si="71"/>
        <v>1822</v>
      </c>
      <c r="C935" s="34">
        <f t="shared" si="69"/>
        <v>-30</v>
      </c>
      <c r="S935" s="39" t="e">
        <f t="shared" si="70"/>
        <v>#N/A</v>
      </c>
    </row>
    <row r="936" spans="2:19" ht="15">
      <c r="B936" s="33">
        <f t="shared" si="71"/>
        <v>1823</v>
      </c>
      <c r="C936" s="34">
        <f t="shared" si="69"/>
        <v>-30</v>
      </c>
      <c r="S936" s="39" t="e">
        <f t="shared" si="70"/>
        <v>#N/A</v>
      </c>
    </row>
    <row r="937" spans="2:19" ht="15">
      <c r="B937" s="33">
        <f t="shared" si="71"/>
        <v>1824</v>
      </c>
      <c r="C937" s="34">
        <f t="shared" si="69"/>
        <v>-30</v>
      </c>
      <c r="S937" s="39" t="e">
        <f t="shared" si="70"/>
        <v>#N/A</v>
      </c>
    </row>
    <row r="938" spans="2:19" ht="15">
      <c r="B938" s="33">
        <f t="shared" si="71"/>
        <v>1825</v>
      </c>
      <c r="C938" s="34">
        <f t="shared" si="69"/>
        <v>-30</v>
      </c>
      <c r="S938" s="39" t="e">
        <f t="shared" si="70"/>
        <v>#N/A</v>
      </c>
    </row>
    <row r="939" spans="2:19" ht="15">
      <c r="B939" s="33">
        <f t="shared" si="71"/>
        <v>1826</v>
      </c>
      <c r="C939" s="34">
        <f t="shared" si="69"/>
        <v>-31</v>
      </c>
      <c r="S939" s="39" t="e">
        <f t="shared" si="70"/>
        <v>#N/A</v>
      </c>
    </row>
    <row r="940" spans="2:19" ht="15">
      <c r="B940" s="33">
        <f t="shared" si="71"/>
        <v>1827</v>
      </c>
      <c r="C940" s="34">
        <f t="shared" si="69"/>
        <v>-31</v>
      </c>
      <c r="S940" s="39" t="e">
        <f t="shared" si="70"/>
        <v>#N/A</v>
      </c>
    </row>
    <row r="941" spans="2:19" ht="15">
      <c r="B941" s="33">
        <f t="shared" si="71"/>
        <v>1828</v>
      </c>
      <c r="C941" s="34">
        <f t="shared" si="69"/>
        <v>-31</v>
      </c>
      <c r="S941" s="39" t="e">
        <f t="shared" si="70"/>
        <v>#N/A</v>
      </c>
    </row>
    <row r="942" spans="2:19" ht="15">
      <c r="B942" s="33">
        <f t="shared" si="71"/>
        <v>1829</v>
      </c>
      <c r="C942" s="34">
        <f t="shared" si="69"/>
        <v>-31</v>
      </c>
      <c r="S942" s="39" t="e">
        <f t="shared" si="70"/>
        <v>#N/A</v>
      </c>
    </row>
    <row r="943" spans="2:19" ht="15">
      <c r="B943" s="33">
        <f t="shared" si="71"/>
        <v>1830</v>
      </c>
      <c r="C943" s="34">
        <f t="shared" si="69"/>
        <v>-31</v>
      </c>
      <c r="S943" s="39" t="e">
        <f t="shared" si="70"/>
        <v>#N/A</v>
      </c>
    </row>
    <row r="944" spans="2:19" ht="15">
      <c r="B944" s="33">
        <f t="shared" si="71"/>
        <v>1831</v>
      </c>
      <c r="C944" s="34">
        <f t="shared" si="69"/>
        <v>-31</v>
      </c>
      <c r="S944" s="39" t="e">
        <f t="shared" si="70"/>
        <v>#N/A</v>
      </c>
    </row>
    <row r="945" spans="2:19" ht="15">
      <c r="B945" s="33">
        <f t="shared" si="71"/>
        <v>1832</v>
      </c>
      <c r="C945" s="34">
        <f t="shared" si="69"/>
        <v>-31</v>
      </c>
      <c r="S945" s="39" t="e">
        <f t="shared" si="70"/>
        <v>#N/A</v>
      </c>
    </row>
    <row r="946" spans="2:19" ht="15">
      <c r="B946" s="33">
        <f t="shared" si="71"/>
        <v>1833</v>
      </c>
      <c r="C946" s="34">
        <f t="shared" si="69"/>
        <v>-31</v>
      </c>
      <c r="S946" s="39" t="e">
        <f t="shared" si="70"/>
        <v>#N/A</v>
      </c>
    </row>
    <row r="947" spans="2:19" ht="15">
      <c r="B947" s="33">
        <f t="shared" si="71"/>
        <v>1834</v>
      </c>
      <c r="C947" s="34">
        <f t="shared" si="69"/>
        <v>-31</v>
      </c>
      <c r="S947" s="39" t="e">
        <f t="shared" si="70"/>
        <v>#N/A</v>
      </c>
    </row>
    <row r="948" spans="2:19" ht="15">
      <c r="B948" s="33">
        <f t="shared" si="71"/>
        <v>1835</v>
      </c>
      <c r="C948" s="34">
        <f t="shared" si="69"/>
        <v>-31</v>
      </c>
      <c r="S948" s="39" t="e">
        <f t="shared" si="70"/>
        <v>#N/A</v>
      </c>
    </row>
    <row r="949" spans="2:19" ht="15">
      <c r="B949" s="33">
        <f t="shared" si="71"/>
        <v>1836</v>
      </c>
      <c r="C949" s="34">
        <f t="shared" si="69"/>
        <v>-31</v>
      </c>
      <c r="S949" s="39" t="e">
        <f t="shared" si="70"/>
        <v>#N/A</v>
      </c>
    </row>
    <row r="950" spans="2:19" ht="15">
      <c r="B950" s="33">
        <f t="shared" si="71"/>
        <v>1837</v>
      </c>
      <c r="C950" s="34">
        <f t="shared" si="69"/>
        <v>-31</v>
      </c>
      <c r="S950" s="39" t="e">
        <f t="shared" si="70"/>
        <v>#N/A</v>
      </c>
    </row>
    <row r="951" spans="2:19" ht="15">
      <c r="B951" s="33">
        <f t="shared" si="71"/>
        <v>1838</v>
      </c>
      <c r="C951" s="34">
        <f t="shared" si="69"/>
        <v>-31</v>
      </c>
      <c r="S951" s="39" t="e">
        <f t="shared" si="70"/>
        <v>#N/A</v>
      </c>
    </row>
    <row r="952" spans="2:19" ht="15">
      <c r="B952" s="33">
        <f t="shared" si="71"/>
        <v>1839</v>
      </c>
      <c r="C952" s="34">
        <f t="shared" si="69"/>
        <v>-31</v>
      </c>
      <c r="S952" s="39" t="e">
        <f t="shared" si="70"/>
        <v>#N/A</v>
      </c>
    </row>
    <row r="953" spans="2:19" ht="15">
      <c r="B953" s="33">
        <f t="shared" si="71"/>
        <v>1840</v>
      </c>
      <c r="C953" s="34">
        <f t="shared" si="69"/>
        <v>-32</v>
      </c>
      <c r="S953" s="39" t="e">
        <f t="shared" si="70"/>
        <v>#N/A</v>
      </c>
    </row>
    <row r="954" spans="2:19" ht="15">
      <c r="B954" s="33">
        <f t="shared" si="71"/>
        <v>1841</v>
      </c>
      <c r="C954" s="34">
        <f t="shared" si="69"/>
        <v>-32</v>
      </c>
      <c r="S954" s="39" t="e">
        <f t="shared" si="70"/>
        <v>#N/A</v>
      </c>
    </row>
    <row r="955" spans="2:19" ht="15">
      <c r="B955" s="33">
        <f t="shared" si="71"/>
        <v>1842</v>
      </c>
      <c r="C955" s="34">
        <f t="shared" si="69"/>
        <v>-32</v>
      </c>
      <c r="S955" s="39" t="e">
        <f t="shared" si="70"/>
        <v>#N/A</v>
      </c>
    </row>
    <row r="956" spans="2:19" ht="15">
      <c r="B956" s="33">
        <f t="shared" si="71"/>
        <v>1843</v>
      </c>
      <c r="C956" s="34">
        <f t="shared" si="69"/>
        <v>-32</v>
      </c>
      <c r="S956" s="39" t="e">
        <f t="shared" si="70"/>
        <v>#N/A</v>
      </c>
    </row>
    <row r="957" spans="2:19" ht="15">
      <c r="B957" s="33">
        <f t="shared" si="71"/>
        <v>1844</v>
      </c>
      <c r="C957" s="34">
        <f t="shared" si="69"/>
        <v>-32</v>
      </c>
      <c r="S957" s="39" t="e">
        <f t="shared" si="70"/>
        <v>#N/A</v>
      </c>
    </row>
    <row r="958" spans="2:19" ht="15">
      <c r="B958" s="33">
        <f t="shared" si="71"/>
        <v>1845</v>
      </c>
      <c r="C958" s="34">
        <f t="shared" si="69"/>
        <v>-32</v>
      </c>
      <c r="S958" s="39" t="e">
        <f t="shared" si="70"/>
        <v>#N/A</v>
      </c>
    </row>
    <row r="959" spans="2:19" ht="15">
      <c r="B959" s="33">
        <f t="shared" si="71"/>
        <v>1846</v>
      </c>
      <c r="C959" s="34">
        <f t="shared" si="69"/>
        <v>-32</v>
      </c>
      <c r="S959" s="39" t="e">
        <f t="shared" si="70"/>
        <v>#N/A</v>
      </c>
    </row>
    <row r="960" spans="2:19" ht="15">
      <c r="B960" s="33">
        <f t="shared" si="71"/>
        <v>1847</v>
      </c>
      <c r="C960" s="34">
        <f t="shared" si="69"/>
        <v>-32</v>
      </c>
      <c r="S960" s="39" t="e">
        <f t="shared" si="70"/>
        <v>#N/A</v>
      </c>
    </row>
    <row r="961" spans="2:19" ht="15">
      <c r="B961" s="33">
        <f t="shared" si="71"/>
        <v>1848</v>
      </c>
      <c r="C961" s="34">
        <f t="shared" si="69"/>
        <v>-32</v>
      </c>
      <c r="S961" s="39" t="e">
        <f t="shared" si="70"/>
        <v>#N/A</v>
      </c>
    </row>
    <row r="962" spans="2:19" ht="15">
      <c r="B962" s="33">
        <f t="shared" si="71"/>
        <v>1849</v>
      </c>
      <c r="C962" s="34">
        <f t="shared" si="69"/>
        <v>-32</v>
      </c>
      <c r="S962" s="39" t="e">
        <f t="shared" si="70"/>
        <v>#N/A</v>
      </c>
    </row>
    <row r="963" spans="2:19" ht="15">
      <c r="B963" s="33">
        <f t="shared" si="71"/>
        <v>1850</v>
      </c>
      <c r="C963" s="34">
        <f t="shared" si="69"/>
        <v>-32</v>
      </c>
      <c r="S963" s="39" t="e">
        <f t="shared" si="70"/>
        <v>#N/A</v>
      </c>
    </row>
    <row r="964" spans="2:19" ht="15">
      <c r="B964" s="33">
        <f t="shared" si="71"/>
        <v>1851</v>
      </c>
      <c r="C964" s="34">
        <f aca="true" t="shared" si="72" ref="C964:C1027">Race-INT(Race*B964/RefPY+0.5)+1</f>
        <v>-32</v>
      </c>
      <c r="S964" s="39" t="e">
        <f aca="true" t="shared" si="73" ref="S964:S1027">VLOOKUP(R964,$K$3:$O$97,5,FALSE)</f>
        <v>#N/A</v>
      </c>
    </row>
    <row r="965" spans="2:19" ht="15">
      <c r="B965" s="33">
        <f aca="true" t="shared" si="74" ref="B965:B1028">B964+1</f>
        <v>1852</v>
      </c>
      <c r="C965" s="34">
        <f t="shared" si="72"/>
        <v>-32</v>
      </c>
      <c r="S965" s="39" t="e">
        <f t="shared" si="73"/>
        <v>#N/A</v>
      </c>
    </row>
    <row r="966" spans="2:19" ht="15">
      <c r="B966" s="33">
        <f t="shared" si="74"/>
        <v>1853</v>
      </c>
      <c r="C966" s="34">
        <f t="shared" si="72"/>
        <v>-33</v>
      </c>
      <c r="S966" s="39" t="e">
        <f t="shared" si="73"/>
        <v>#N/A</v>
      </c>
    </row>
    <row r="967" spans="2:19" ht="15">
      <c r="B967" s="33">
        <f t="shared" si="74"/>
        <v>1854</v>
      </c>
      <c r="C967" s="34">
        <f t="shared" si="72"/>
        <v>-33</v>
      </c>
      <c r="S967" s="39" t="e">
        <f t="shared" si="73"/>
        <v>#N/A</v>
      </c>
    </row>
    <row r="968" spans="2:19" ht="15">
      <c r="B968" s="33">
        <f t="shared" si="74"/>
        <v>1855</v>
      </c>
      <c r="C968" s="34">
        <f t="shared" si="72"/>
        <v>-33</v>
      </c>
      <c r="S968" s="39" t="e">
        <f t="shared" si="73"/>
        <v>#N/A</v>
      </c>
    </row>
    <row r="969" spans="2:19" ht="15">
      <c r="B969" s="33">
        <f t="shared" si="74"/>
        <v>1856</v>
      </c>
      <c r="C969" s="34">
        <f t="shared" si="72"/>
        <v>-33</v>
      </c>
      <c r="S969" s="39" t="e">
        <f t="shared" si="73"/>
        <v>#N/A</v>
      </c>
    </row>
    <row r="970" spans="2:19" ht="15">
      <c r="B970" s="33">
        <f t="shared" si="74"/>
        <v>1857</v>
      </c>
      <c r="C970" s="34">
        <f t="shared" si="72"/>
        <v>-33</v>
      </c>
      <c r="S970" s="39" t="e">
        <f t="shared" si="73"/>
        <v>#N/A</v>
      </c>
    </row>
    <row r="971" spans="2:19" ht="15">
      <c r="B971" s="33">
        <f t="shared" si="74"/>
        <v>1858</v>
      </c>
      <c r="C971" s="34">
        <f t="shared" si="72"/>
        <v>-33</v>
      </c>
      <c r="S971" s="39" t="e">
        <f t="shared" si="73"/>
        <v>#N/A</v>
      </c>
    </row>
    <row r="972" spans="2:19" ht="15">
      <c r="B972" s="33">
        <f t="shared" si="74"/>
        <v>1859</v>
      </c>
      <c r="C972" s="34">
        <f t="shared" si="72"/>
        <v>-33</v>
      </c>
      <c r="S972" s="39" t="e">
        <f t="shared" si="73"/>
        <v>#N/A</v>
      </c>
    </row>
    <row r="973" spans="2:19" ht="15">
      <c r="B973" s="33">
        <f t="shared" si="74"/>
        <v>1860</v>
      </c>
      <c r="C973" s="34">
        <f t="shared" si="72"/>
        <v>-33</v>
      </c>
      <c r="S973" s="39" t="e">
        <f t="shared" si="73"/>
        <v>#N/A</v>
      </c>
    </row>
    <row r="974" spans="2:19" ht="15">
      <c r="B974" s="33">
        <f t="shared" si="74"/>
        <v>1861</v>
      </c>
      <c r="C974" s="34">
        <f t="shared" si="72"/>
        <v>-33</v>
      </c>
      <c r="S974" s="39" t="e">
        <f t="shared" si="73"/>
        <v>#N/A</v>
      </c>
    </row>
    <row r="975" spans="2:19" ht="15">
      <c r="B975" s="33">
        <f t="shared" si="74"/>
        <v>1862</v>
      </c>
      <c r="C975" s="34">
        <f t="shared" si="72"/>
        <v>-33</v>
      </c>
      <c r="S975" s="39" t="e">
        <f t="shared" si="73"/>
        <v>#N/A</v>
      </c>
    </row>
    <row r="976" spans="2:19" ht="15">
      <c r="B976" s="33">
        <f t="shared" si="74"/>
        <v>1863</v>
      </c>
      <c r="C976" s="34">
        <f t="shared" si="72"/>
        <v>-33</v>
      </c>
      <c r="S976" s="39" t="e">
        <f t="shared" si="73"/>
        <v>#N/A</v>
      </c>
    </row>
    <row r="977" spans="2:19" ht="15">
      <c r="B977" s="33">
        <f t="shared" si="74"/>
        <v>1864</v>
      </c>
      <c r="C977" s="34">
        <f t="shared" si="72"/>
        <v>-33</v>
      </c>
      <c r="S977" s="39" t="e">
        <f t="shared" si="73"/>
        <v>#N/A</v>
      </c>
    </row>
    <row r="978" spans="2:19" ht="15">
      <c r="B978" s="33">
        <f t="shared" si="74"/>
        <v>1865</v>
      </c>
      <c r="C978" s="34">
        <f t="shared" si="72"/>
        <v>-33</v>
      </c>
      <c r="S978" s="39" t="e">
        <f t="shared" si="73"/>
        <v>#N/A</v>
      </c>
    </row>
    <row r="979" spans="2:19" ht="15">
      <c r="B979" s="33">
        <f t="shared" si="74"/>
        <v>1866</v>
      </c>
      <c r="C979" s="34">
        <f t="shared" si="72"/>
        <v>-33</v>
      </c>
      <c r="S979" s="39" t="e">
        <f t="shared" si="73"/>
        <v>#N/A</v>
      </c>
    </row>
    <row r="980" spans="2:19" ht="15">
      <c r="B980" s="33">
        <f t="shared" si="74"/>
        <v>1867</v>
      </c>
      <c r="C980" s="34">
        <f t="shared" si="72"/>
        <v>-34</v>
      </c>
      <c r="S980" s="39" t="e">
        <f t="shared" si="73"/>
        <v>#N/A</v>
      </c>
    </row>
    <row r="981" spans="2:19" ht="15">
      <c r="B981" s="33">
        <f t="shared" si="74"/>
        <v>1868</v>
      </c>
      <c r="C981" s="34">
        <f t="shared" si="72"/>
        <v>-34</v>
      </c>
      <c r="S981" s="39" t="e">
        <f t="shared" si="73"/>
        <v>#N/A</v>
      </c>
    </row>
    <row r="982" spans="2:19" ht="15">
      <c r="B982" s="33">
        <f t="shared" si="74"/>
        <v>1869</v>
      </c>
      <c r="C982" s="34">
        <f t="shared" si="72"/>
        <v>-34</v>
      </c>
      <c r="S982" s="39" t="e">
        <f t="shared" si="73"/>
        <v>#N/A</v>
      </c>
    </row>
    <row r="983" spans="2:19" ht="15">
      <c r="B983" s="33">
        <f t="shared" si="74"/>
        <v>1870</v>
      </c>
      <c r="C983" s="34">
        <f t="shared" si="72"/>
        <v>-34</v>
      </c>
      <c r="S983" s="39" t="e">
        <f t="shared" si="73"/>
        <v>#N/A</v>
      </c>
    </row>
    <row r="984" spans="2:19" ht="15">
      <c r="B984" s="33">
        <f t="shared" si="74"/>
        <v>1871</v>
      </c>
      <c r="C984" s="34">
        <f t="shared" si="72"/>
        <v>-34</v>
      </c>
      <c r="S984" s="39" t="e">
        <f t="shared" si="73"/>
        <v>#N/A</v>
      </c>
    </row>
    <row r="985" spans="2:19" ht="15">
      <c r="B985" s="33">
        <f t="shared" si="74"/>
        <v>1872</v>
      </c>
      <c r="C985" s="34">
        <f t="shared" si="72"/>
        <v>-34</v>
      </c>
      <c r="S985" s="39" t="e">
        <f t="shared" si="73"/>
        <v>#N/A</v>
      </c>
    </row>
    <row r="986" spans="2:19" ht="15">
      <c r="B986" s="33">
        <f t="shared" si="74"/>
        <v>1873</v>
      </c>
      <c r="C986" s="34">
        <f t="shared" si="72"/>
        <v>-34</v>
      </c>
      <c r="S986" s="39" t="e">
        <f t="shared" si="73"/>
        <v>#N/A</v>
      </c>
    </row>
    <row r="987" spans="2:19" ht="15">
      <c r="B987" s="33">
        <f t="shared" si="74"/>
        <v>1874</v>
      </c>
      <c r="C987" s="34">
        <f t="shared" si="72"/>
        <v>-34</v>
      </c>
      <c r="S987" s="39" t="e">
        <f t="shared" si="73"/>
        <v>#N/A</v>
      </c>
    </row>
    <row r="988" spans="2:19" ht="15">
      <c r="B988" s="33">
        <f t="shared" si="74"/>
        <v>1875</v>
      </c>
      <c r="C988" s="34">
        <f t="shared" si="72"/>
        <v>-34</v>
      </c>
      <c r="S988" s="39" t="e">
        <f t="shared" si="73"/>
        <v>#N/A</v>
      </c>
    </row>
    <row r="989" spans="2:19" ht="15">
      <c r="B989" s="33">
        <f t="shared" si="74"/>
        <v>1876</v>
      </c>
      <c r="C989" s="34">
        <f t="shared" si="72"/>
        <v>-34</v>
      </c>
      <c r="S989" s="39" t="e">
        <f t="shared" si="73"/>
        <v>#N/A</v>
      </c>
    </row>
    <row r="990" spans="2:19" ht="15">
      <c r="B990" s="33">
        <f t="shared" si="74"/>
        <v>1877</v>
      </c>
      <c r="C990" s="34">
        <f t="shared" si="72"/>
        <v>-34</v>
      </c>
      <c r="S990" s="39" t="e">
        <f t="shared" si="73"/>
        <v>#N/A</v>
      </c>
    </row>
    <row r="991" spans="2:19" ht="15">
      <c r="B991" s="33">
        <f t="shared" si="74"/>
        <v>1878</v>
      </c>
      <c r="C991" s="34">
        <f t="shared" si="72"/>
        <v>-34</v>
      </c>
      <c r="S991" s="39" t="e">
        <f t="shared" si="73"/>
        <v>#N/A</v>
      </c>
    </row>
    <row r="992" spans="2:19" ht="15">
      <c r="B992" s="33">
        <f t="shared" si="74"/>
        <v>1879</v>
      </c>
      <c r="C992" s="34">
        <f t="shared" si="72"/>
        <v>-34</v>
      </c>
      <c r="S992" s="39" t="e">
        <f t="shared" si="73"/>
        <v>#N/A</v>
      </c>
    </row>
    <row r="993" spans="2:19" ht="15">
      <c r="B993" s="33">
        <f t="shared" si="74"/>
        <v>1880</v>
      </c>
      <c r="C993" s="34">
        <f t="shared" si="72"/>
        <v>-34</v>
      </c>
      <c r="S993" s="39" t="e">
        <f t="shared" si="73"/>
        <v>#N/A</v>
      </c>
    </row>
    <row r="994" spans="2:19" ht="15">
      <c r="B994" s="33">
        <f t="shared" si="74"/>
        <v>1881</v>
      </c>
      <c r="C994" s="34">
        <f t="shared" si="72"/>
        <v>-35</v>
      </c>
      <c r="S994" s="39" t="e">
        <f t="shared" si="73"/>
        <v>#N/A</v>
      </c>
    </row>
    <row r="995" spans="2:19" ht="15">
      <c r="B995" s="33">
        <f t="shared" si="74"/>
        <v>1882</v>
      </c>
      <c r="C995" s="34">
        <f t="shared" si="72"/>
        <v>-35</v>
      </c>
      <c r="S995" s="39" t="e">
        <f t="shared" si="73"/>
        <v>#N/A</v>
      </c>
    </row>
    <row r="996" spans="2:19" ht="15">
      <c r="B996" s="33">
        <f t="shared" si="74"/>
        <v>1883</v>
      </c>
      <c r="C996" s="34">
        <f t="shared" si="72"/>
        <v>-35</v>
      </c>
      <c r="S996" s="39" t="e">
        <f t="shared" si="73"/>
        <v>#N/A</v>
      </c>
    </row>
    <row r="997" spans="2:19" ht="15">
      <c r="B997" s="33">
        <f t="shared" si="74"/>
        <v>1884</v>
      </c>
      <c r="C997" s="34">
        <f t="shared" si="72"/>
        <v>-35</v>
      </c>
      <c r="S997" s="39" t="e">
        <f t="shared" si="73"/>
        <v>#N/A</v>
      </c>
    </row>
    <row r="998" spans="2:19" ht="15">
      <c r="B998" s="33">
        <f t="shared" si="74"/>
        <v>1885</v>
      </c>
      <c r="C998" s="34">
        <f t="shared" si="72"/>
        <v>-35</v>
      </c>
      <c r="S998" s="39" t="e">
        <f t="shared" si="73"/>
        <v>#N/A</v>
      </c>
    </row>
    <row r="999" spans="2:19" ht="15">
      <c r="B999" s="33">
        <f t="shared" si="74"/>
        <v>1886</v>
      </c>
      <c r="C999" s="34">
        <f t="shared" si="72"/>
        <v>-35</v>
      </c>
      <c r="S999" s="39" t="e">
        <f t="shared" si="73"/>
        <v>#N/A</v>
      </c>
    </row>
    <row r="1000" spans="2:19" ht="15">
      <c r="B1000" s="33">
        <f t="shared" si="74"/>
        <v>1887</v>
      </c>
      <c r="C1000" s="34">
        <f t="shared" si="72"/>
        <v>-35</v>
      </c>
      <c r="S1000" s="39" t="e">
        <f t="shared" si="73"/>
        <v>#N/A</v>
      </c>
    </row>
    <row r="1001" spans="2:19" ht="15">
      <c r="B1001" s="33">
        <f t="shared" si="74"/>
        <v>1888</v>
      </c>
      <c r="C1001" s="34">
        <f t="shared" si="72"/>
        <v>-35</v>
      </c>
      <c r="S1001" s="39" t="e">
        <f t="shared" si="73"/>
        <v>#N/A</v>
      </c>
    </row>
    <row r="1002" spans="2:19" ht="15">
      <c r="B1002" s="33">
        <f t="shared" si="74"/>
        <v>1889</v>
      </c>
      <c r="C1002" s="34">
        <f t="shared" si="72"/>
        <v>-35</v>
      </c>
      <c r="S1002" s="39" t="e">
        <f t="shared" si="73"/>
        <v>#N/A</v>
      </c>
    </row>
    <row r="1003" spans="2:19" ht="15">
      <c r="B1003" s="33">
        <f t="shared" si="74"/>
        <v>1890</v>
      </c>
      <c r="C1003" s="34">
        <f t="shared" si="72"/>
        <v>-35</v>
      </c>
      <c r="S1003" s="39" t="e">
        <f t="shared" si="73"/>
        <v>#N/A</v>
      </c>
    </row>
    <row r="1004" spans="2:19" ht="15">
      <c r="B1004" s="33">
        <f t="shared" si="74"/>
        <v>1891</v>
      </c>
      <c r="C1004" s="34">
        <f t="shared" si="72"/>
        <v>-35</v>
      </c>
      <c r="S1004" s="39" t="e">
        <f t="shared" si="73"/>
        <v>#N/A</v>
      </c>
    </row>
    <row r="1005" spans="2:19" ht="15">
      <c r="B1005" s="33">
        <f t="shared" si="74"/>
        <v>1892</v>
      </c>
      <c r="C1005" s="34">
        <f t="shared" si="72"/>
        <v>-35</v>
      </c>
      <c r="S1005" s="39" t="e">
        <f t="shared" si="73"/>
        <v>#N/A</v>
      </c>
    </row>
    <row r="1006" spans="2:19" ht="15">
      <c r="B1006" s="33">
        <f t="shared" si="74"/>
        <v>1893</v>
      </c>
      <c r="C1006" s="34">
        <f t="shared" si="72"/>
        <v>-35</v>
      </c>
      <c r="S1006" s="39" t="e">
        <f t="shared" si="73"/>
        <v>#N/A</v>
      </c>
    </row>
    <row r="1007" spans="2:19" ht="15">
      <c r="B1007" s="33">
        <f t="shared" si="74"/>
        <v>1894</v>
      </c>
      <c r="C1007" s="34">
        <f t="shared" si="72"/>
        <v>-35</v>
      </c>
      <c r="S1007" s="39" t="e">
        <f t="shared" si="73"/>
        <v>#N/A</v>
      </c>
    </row>
    <row r="1008" spans="2:19" ht="15">
      <c r="B1008" s="33">
        <f t="shared" si="74"/>
        <v>1895</v>
      </c>
      <c r="C1008" s="34">
        <f t="shared" si="72"/>
        <v>-36</v>
      </c>
      <c r="S1008" s="39" t="e">
        <f t="shared" si="73"/>
        <v>#N/A</v>
      </c>
    </row>
    <row r="1009" spans="2:19" ht="15">
      <c r="B1009" s="33">
        <f t="shared" si="74"/>
        <v>1896</v>
      </c>
      <c r="C1009" s="34">
        <f t="shared" si="72"/>
        <v>-36</v>
      </c>
      <c r="S1009" s="39" t="e">
        <f t="shared" si="73"/>
        <v>#N/A</v>
      </c>
    </row>
    <row r="1010" spans="2:19" ht="15">
      <c r="B1010" s="33">
        <f t="shared" si="74"/>
        <v>1897</v>
      </c>
      <c r="C1010" s="34">
        <f t="shared" si="72"/>
        <v>-36</v>
      </c>
      <c r="S1010" s="39" t="e">
        <f t="shared" si="73"/>
        <v>#N/A</v>
      </c>
    </row>
    <row r="1011" spans="2:19" ht="15">
      <c r="B1011" s="33">
        <f t="shared" si="74"/>
        <v>1898</v>
      </c>
      <c r="C1011" s="34">
        <f t="shared" si="72"/>
        <v>-36</v>
      </c>
      <c r="S1011" s="39" t="e">
        <f t="shared" si="73"/>
        <v>#N/A</v>
      </c>
    </row>
    <row r="1012" spans="2:19" ht="15">
      <c r="B1012" s="33">
        <f t="shared" si="74"/>
        <v>1899</v>
      </c>
      <c r="C1012" s="34">
        <f t="shared" si="72"/>
        <v>-36</v>
      </c>
      <c r="S1012" s="39" t="e">
        <f t="shared" si="73"/>
        <v>#N/A</v>
      </c>
    </row>
    <row r="1013" spans="2:19" ht="15">
      <c r="B1013" s="33">
        <f t="shared" si="74"/>
        <v>1900</v>
      </c>
      <c r="C1013" s="34">
        <f t="shared" si="72"/>
        <v>-36</v>
      </c>
      <c r="S1013" s="39" t="e">
        <f t="shared" si="73"/>
        <v>#N/A</v>
      </c>
    </row>
    <row r="1014" spans="2:19" ht="15">
      <c r="B1014" s="33">
        <f t="shared" si="74"/>
        <v>1901</v>
      </c>
      <c r="C1014" s="34">
        <f t="shared" si="72"/>
        <v>-36</v>
      </c>
      <c r="S1014" s="39" t="e">
        <f t="shared" si="73"/>
        <v>#N/A</v>
      </c>
    </row>
    <row r="1015" spans="2:19" ht="15">
      <c r="B1015" s="33">
        <f t="shared" si="74"/>
        <v>1902</v>
      </c>
      <c r="C1015" s="34">
        <f t="shared" si="72"/>
        <v>-36</v>
      </c>
      <c r="S1015" s="39" t="e">
        <f t="shared" si="73"/>
        <v>#N/A</v>
      </c>
    </row>
    <row r="1016" spans="2:19" ht="15">
      <c r="B1016" s="33">
        <f t="shared" si="74"/>
        <v>1903</v>
      </c>
      <c r="C1016" s="34">
        <f t="shared" si="72"/>
        <v>-36</v>
      </c>
      <c r="S1016" s="39" t="e">
        <f t="shared" si="73"/>
        <v>#N/A</v>
      </c>
    </row>
    <row r="1017" spans="2:19" ht="15">
      <c r="B1017" s="33">
        <f t="shared" si="74"/>
        <v>1904</v>
      </c>
      <c r="C1017" s="34">
        <f t="shared" si="72"/>
        <v>-36</v>
      </c>
      <c r="S1017" s="39" t="e">
        <f t="shared" si="73"/>
        <v>#N/A</v>
      </c>
    </row>
    <row r="1018" spans="2:19" ht="15">
      <c r="B1018" s="33">
        <f t="shared" si="74"/>
        <v>1905</v>
      </c>
      <c r="C1018" s="34">
        <f t="shared" si="72"/>
        <v>-36</v>
      </c>
      <c r="S1018" s="39" t="e">
        <f t="shared" si="73"/>
        <v>#N/A</v>
      </c>
    </row>
    <row r="1019" spans="2:19" ht="15">
      <c r="B1019" s="33">
        <f t="shared" si="74"/>
        <v>1906</v>
      </c>
      <c r="C1019" s="34">
        <f t="shared" si="72"/>
        <v>-36</v>
      </c>
      <c r="S1019" s="39" t="e">
        <f t="shared" si="73"/>
        <v>#N/A</v>
      </c>
    </row>
    <row r="1020" spans="2:19" ht="15">
      <c r="B1020" s="33">
        <f t="shared" si="74"/>
        <v>1907</v>
      </c>
      <c r="C1020" s="34">
        <f t="shared" si="72"/>
        <v>-36</v>
      </c>
      <c r="S1020" s="39" t="e">
        <f t="shared" si="73"/>
        <v>#N/A</v>
      </c>
    </row>
    <row r="1021" spans="2:19" ht="15">
      <c r="B1021" s="33">
        <f t="shared" si="74"/>
        <v>1908</v>
      </c>
      <c r="C1021" s="34">
        <f t="shared" si="72"/>
        <v>-36</v>
      </c>
      <c r="S1021" s="39" t="e">
        <f t="shared" si="73"/>
        <v>#N/A</v>
      </c>
    </row>
    <row r="1022" spans="2:19" ht="15">
      <c r="B1022" s="33">
        <f t="shared" si="74"/>
        <v>1909</v>
      </c>
      <c r="C1022" s="34">
        <f t="shared" si="72"/>
        <v>-37</v>
      </c>
      <c r="S1022" s="39" t="e">
        <f t="shared" si="73"/>
        <v>#N/A</v>
      </c>
    </row>
    <row r="1023" spans="2:19" ht="15">
      <c r="B1023" s="33">
        <f t="shared" si="74"/>
        <v>1910</v>
      </c>
      <c r="C1023" s="34">
        <f t="shared" si="72"/>
        <v>-37</v>
      </c>
      <c r="S1023" s="39" t="e">
        <f t="shared" si="73"/>
        <v>#N/A</v>
      </c>
    </row>
    <row r="1024" spans="2:19" ht="15">
      <c r="B1024" s="33">
        <f t="shared" si="74"/>
        <v>1911</v>
      </c>
      <c r="C1024" s="34">
        <f t="shared" si="72"/>
        <v>-37</v>
      </c>
      <c r="S1024" s="39" t="e">
        <f t="shared" si="73"/>
        <v>#N/A</v>
      </c>
    </row>
    <row r="1025" spans="2:19" ht="15">
      <c r="B1025" s="33">
        <f t="shared" si="74"/>
        <v>1912</v>
      </c>
      <c r="C1025" s="34">
        <f t="shared" si="72"/>
        <v>-37</v>
      </c>
      <c r="S1025" s="39" t="e">
        <f t="shared" si="73"/>
        <v>#N/A</v>
      </c>
    </row>
    <row r="1026" spans="2:19" ht="15">
      <c r="B1026" s="33">
        <f t="shared" si="74"/>
        <v>1913</v>
      </c>
      <c r="C1026" s="34">
        <f t="shared" si="72"/>
        <v>-37</v>
      </c>
      <c r="S1026" s="39" t="e">
        <f t="shared" si="73"/>
        <v>#N/A</v>
      </c>
    </row>
    <row r="1027" spans="2:19" ht="15">
      <c r="B1027" s="33">
        <f t="shared" si="74"/>
        <v>1914</v>
      </c>
      <c r="C1027" s="34">
        <f t="shared" si="72"/>
        <v>-37</v>
      </c>
      <c r="S1027" s="39" t="e">
        <f t="shared" si="73"/>
        <v>#N/A</v>
      </c>
    </row>
    <row r="1028" spans="2:19" ht="15">
      <c r="B1028" s="33">
        <f t="shared" si="74"/>
        <v>1915</v>
      </c>
      <c r="C1028" s="34">
        <f aca="true" t="shared" si="75" ref="C1028:C1091">Race-INT(Race*B1028/RefPY+0.5)+1</f>
        <v>-37</v>
      </c>
      <c r="S1028" s="39" t="e">
        <f aca="true" t="shared" si="76" ref="S1028:S1091">VLOOKUP(R1028,$K$3:$O$97,5,FALSE)</f>
        <v>#N/A</v>
      </c>
    </row>
    <row r="1029" spans="2:19" ht="15">
      <c r="B1029" s="33">
        <f aca="true" t="shared" si="77" ref="B1029:B1092">B1028+1</f>
        <v>1916</v>
      </c>
      <c r="C1029" s="34">
        <f t="shared" si="75"/>
        <v>-37</v>
      </c>
      <c r="S1029" s="39" t="e">
        <f t="shared" si="76"/>
        <v>#N/A</v>
      </c>
    </row>
    <row r="1030" spans="2:19" ht="15">
      <c r="B1030" s="33">
        <f t="shared" si="77"/>
        <v>1917</v>
      </c>
      <c r="C1030" s="34">
        <f t="shared" si="75"/>
        <v>-37</v>
      </c>
      <c r="S1030" s="39" t="e">
        <f t="shared" si="76"/>
        <v>#N/A</v>
      </c>
    </row>
    <row r="1031" spans="2:19" ht="15">
      <c r="B1031" s="33">
        <f t="shared" si="77"/>
        <v>1918</v>
      </c>
      <c r="C1031" s="34">
        <f t="shared" si="75"/>
        <v>-37</v>
      </c>
      <c r="S1031" s="39" t="e">
        <f t="shared" si="76"/>
        <v>#N/A</v>
      </c>
    </row>
    <row r="1032" spans="2:19" ht="15">
      <c r="B1032" s="33">
        <f t="shared" si="77"/>
        <v>1919</v>
      </c>
      <c r="C1032" s="34">
        <f t="shared" si="75"/>
        <v>-37</v>
      </c>
      <c r="S1032" s="39" t="e">
        <f t="shared" si="76"/>
        <v>#N/A</v>
      </c>
    </row>
    <row r="1033" spans="2:19" ht="15">
      <c r="B1033" s="33">
        <f t="shared" si="77"/>
        <v>1920</v>
      </c>
      <c r="C1033" s="34">
        <f t="shared" si="75"/>
        <v>-37</v>
      </c>
      <c r="S1033" s="39" t="e">
        <f t="shared" si="76"/>
        <v>#N/A</v>
      </c>
    </row>
    <row r="1034" spans="2:19" ht="15">
      <c r="B1034" s="33">
        <f t="shared" si="77"/>
        <v>1921</v>
      </c>
      <c r="C1034" s="34">
        <f t="shared" si="75"/>
        <v>-37</v>
      </c>
      <c r="S1034" s="39" t="e">
        <f t="shared" si="76"/>
        <v>#N/A</v>
      </c>
    </row>
    <row r="1035" spans="2:19" ht="15">
      <c r="B1035" s="33">
        <f t="shared" si="77"/>
        <v>1922</v>
      </c>
      <c r="C1035" s="34">
        <f t="shared" si="75"/>
        <v>-37</v>
      </c>
      <c r="S1035" s="39" t="e">
        <f t="shared" si="76"/>
        <v>#N/A</v>
      </c>
    </row>
    <row r="1036" spans="2:19" ht="15">
      <c r="B1036" s="33">
        <f t="shared" si="77"/>
        <v>1923</v>
      </c>
      <c r="C1036" s="34">
        <f t="shared" si="75"/>
        <v>-38</v>
      </c>
      <c r="S1036" s="39" t="e">
        <f t="shared" si="76"/>
        <v>#N/A</v>
      </c>
    </row>
    <row r="1037" spans="2:19" ht="15">
      <c r="B1037" s="33">
        <f t="shared" si="77"/>
        <v>1924</v>
      </c>
      <c r="C1037" s="34">
        <f t="shared" si="75"/>
        <v>-38</v>
      </c>
      <c r="S1037" s="39" t="e">
        <f t="shared" si="76"/>
        <v>#N/A</v>
      </c>
    </row>
    <row r="1038" spans="2:19" ht="15">
      <c r="B1038" s="33">
        <f t="shared" si="77"/>
        <v>1925</v>
      </c>
      <c r="C1038" s="34">
        <f t="shared" si="75"/>
        <v>-38</v>
      </c>
      <c r="S1038" s="39" t="e">
        <f t="shared" si="76"/>
        <v>#N/A</v>
      </c>
    </row>
    <row r="1039" spans="2:19" ht="15">
      <c r="B1039" s="33">
        <f t="shared" si="77"/>
        <v>1926</v>
      </c>
      <c r="C1039" s="34">
        <f t="shared" si="75"/>
        <v>-38</v>
      </c>
      <c r="S1039" s="39" t="e">
        <f t="shared" si="76"/>
        <v>#N/A</v>
      </c>
    </row>
    <row r="1040" spans="2:19" ht="15">
      <c r="B1040" s="33">
        <f t="shared" si="77"/>
        <v>1927</v>
      </c>
      <c r="C1040" s="34">
        <f t="shared" si="75"/>
        <v>-38</v>
      </c>
      <c r="S1040" s="39" t="e">
        <f t="shared" si="76"/>
        <v>#N/A</v>
      </c>
    </row>
    <row r="1041" spans="2:19" ht="15">
      <c r="B1041" s="33">
        <f t="shared" si="77"/>
        <v>1928</v>
      </c>
      <c r="C1041" s="34">
        <f t="shared" si="75"/>
        <v>-38</v>
      </c>
      <c r="S1041" s="39" t="e">
        <f t="shared" si="76"/>
        <v>#N/A</v>
      </c>
    </row>
    <row r="1042" spans="2:19" ht="15">
      <c r="B1042" s="33">
        <f t="shared" si="77"/>
        <v>1929</v>
      </c>
      <c r="C1042" s="34">
        <f t="shared" si="75"/>
        <v>-38</v>
      </c>
      <c r="S1042" s="39" t="e">
        <f t="shared" si="76"/>
        <v>#N/A</v>
      </c>
    </row>
    <row r="1043" spans="2:19" ht="15">
      <c r="B1043" s="33">
        <f t="shared" si="77"/>
        <v>1930</v>
      </c>
      <c r="C1043" s="34">
        <f t="shared" si="75"/>
        <v>-38</v>
      </c>
      <c r="S1043" s="39" t="e">
        <f t="shared" si="76"/>
        <v>#N/A</v>
      </c>
    </row>
    <row r="1044" spans="2:19" ht="15">
      <c r="B1044" s="33">
        <f t="shared" si="77"/>
        <v>1931</v>
      </c>
      <c r="C1044" s="34">
        <f t="shared" si="75"/>
        <v>-38</v>
      </c>
      <c r="S1044" s="39" t="e">
        <f t="shared" si="76"/>
        <v>#N/A</v>
      </c>
    </row>
    <row r="1045" spans="2:19" ht="15">
      <c r="B1045" s="33">
        <f t="shared" si="77"/>
        <v>1932</v>
      </c>
      <c r="C1045" s="34">
        <f t="shared" si="75"/>
        <v>-38</v>
      </c>
      <c r="S1045" s="39" t="e">
        <f t="shared" si="76"/>
        <v>#N/A</v>
      </c>
    </row>
    <row r="1046" spans="2:19" ht="15">
      <c r="B1046" s="33">
        <f t="shared" si="77"/>
        <v>1933</v>
      </c>
      <c r="C1046" s="34">
        <f t="shared" si="75"/>
        <v>-38</v>
      </c>
      <c r="S1046" s="39" t="e">
        <f t="shared" si="76"/>
        <v>#N/A</v>
      </c>
    </row>
    <row r="1047" spans="2:19" ht="15">
      <c r="B1047" s="33">
        <f t="shared" si="77"/>
        <v>1934</v>
      </c>
      <c r="C1047" s="34">
        <f t="shared" si="75"/>
        <v>-38</v>
      </c>
      <c r="S1047" s="39" t="e">
        <f t="shared" si="76"/>
        <v>#N/A</v>
      </c>
    </row>
    <row r="1048" spans="2:19" ht="15">
      <c r="B1048" s="33">
        <f t="shared" si="77"/>
        <v>1935</v>
      </c>
      <c r="C1048" s="34">
        <f t="shared" si="75"/>
        <v>-38</v>
      </c>
      <c r="S1048" s="39" t="e">
        <f t="shared" si="76"/>
        <v>#N/A</v>
      </c>
    </row>
    <row r="1049" spans="2:19" ht="15">
      <c r="B1049" s="33">
        <f t="shared" si="77"/>
        <v>1936</v>
      </c>
      <c r="C1049" s="34">
        <f t="shared" si="75"/>
        <v>-38</v>
      </c>
      <c r="S1049" s="39" t="e">
        <f t="shared" si="76"/>
        <v>#N/A</v>
      </c>
    </row>
    <row r="1050" spans="2:19" ht="15">
      <c r="B1050" s="33">
        <f t="shared" si="77"/>
        <v>1937</v>
      </c>
      <c r="C1050" s="34">
        <f t="shared" si="75"/>
        <v>-39</v>
      </c>
      <c r="S1050" s="39" t="e">
        <f t="shared" si="76"/>
        <v>#N/A</v>
      </c>
    </row>
    <row r="1051" spans="2:19" ht="15">
      <c r="B1051" s="33">
        <f t="shared" si="77"/>
        <v>1938</v>
      </c>
      <c r="C1051" s="34">
        <f t="shared" si="75"/>
        <v>-39</v>
      </c>
      <c r="S1051" s="39" t="e">
        <f t="shared" si="76"/>
        <v>#N/A</v>
      </c>
    </row>
    <row r="1052" spans="2:19" ht="15">
      <c r="B1052" s="33">
        <f t="shared" si="77"/>
        <v>1939</v>
      </c>
      <c r="C1052" s="34">
        <f t="shared" si="75"/>
        <v>-39</v>
      </c>
      <c r="S1052" s="39" t="e">
        <f t="shared" si="76"/>
        <v>#N/A</v>
      </c>
    </row>
    <row r="1053" spans="2:19" ht="15">
      <c r="B1053" s="33">
        <f t="shared" si="77"/>
        <v>1940</v>
      </c>
      <c r="C1053" s="34">
        <f t="shared" si="75"/>
        <v>-39</v>
      </c>
      <c r="S1053" s="39" t="e">
        <f t="shared" si="76"/>
        <v>#N/A</v>
      </c>
    </row>
    <row r="1054" spans="2:19" ht="15">
      <c r="B1054" s="33">
        <f t="shared" si="77"/>
        <v>1941</v>
      </c>
      <c r="C1054" s="34">
        <f t="shared" si="75"/>
        <v>-39</v>
      </c>
      <c r="S1054" s="39" t="e">
        <f t="shared" si="76"/>
        <v>#N/A</v>
      </c>
    </row>
    <row r="1055" spans="2:19" ht="15">
      <c r="B1055" s="33">
        <f t="shared" si="77"/>
        <v>1942</v>
      </c>
      <c r="C1055" s="34">
        <f t="shared" si="75"/>
        <v>-39</v>
      </c>
      <c r="S1055" s="39" t="e">
        <f t="shared" si="76"/>
        <v>#N/A</v>
      </c>
    </row>
    <row r="1056" spans="2:19" ht="15">
      <c r="B1056" s="33">
        <f t="shared" si="77"/>
        <v>1943</v>
      </c>
      <c r="C1056" s="34">
        <f t="shared" si="75"/>
        <v>-39</v>
      </c>
      <c r="S1056" s="39" t="e">
        <f t="shared" si="76"/>
        <v>#N/A</v>
      </c>
    </row>
    <row r="1057" spans="2:19" ht="15">
      <c r="B1057" s="33">
        <f t="shared" si="77"/>
        <v>1944</v>
      </c>
      <c r="C1057" s="34">
        <f t="shared" si="75"/>
        <v>-39</v>
      </c>
      <c r="S1057" s="39" t="e">
        <f t="shared" si="76"/>
        <v>#N/A</v>
      </c>
    </row>
    <row r="1058" spans="2:19" ht="15">
      <c r="B1058" s="33">
        <f t="shared" si="77"/>
        <v>1945</v>
      </c>
      <c r="C1058" s="34">
        <f t="shared" si="75"/>
        <v>-39</v>
      </c>
      <c r="S1058" s="39" t="e">
        <f t="shared" si="76"/>
        <v>#N/A</v>
      </c>
    </row>
    <row r="1059" spans="2:19" ht="15">
      <c r="B1059" s="33">
        <f t="shared" si="77"/>
        <v>1946</v>
      </c>
      <c r="C1059" s="34">
        <f t="shared" si="75"/>
        <v>-39</v>
      </c>
      <c r="S1059" s="39" t="e">
        <f t="shared" si="76"/>
        <v>#N/A</v>
      </c>
    </row>
    <row r="1060" spans="2:19" ht="15">
      <c r="B1060" s="33">
        <f t="shared" si="77"/>
        <v>1947</v>
      </c>
      <c r="C1060" s="34">
        <f t="shared" si="75"/>
        <v>-39</v>
      </c>
      <c r="S1060" s="39" t="e">
        <f t="shared" si="76"/>
        <v>#N/A</v>
      </c>
    </row>
    <row r="1061" spans="2:19" ht="15">
      <c r="B1061" s="33">
        <f t="shared" si="77"/>
        <v>1948</v>
      </c>
      <c r="C1061" s="34">
        <f t="shared" si="75"/>
        <v>-39</v>
      </c>
      <c r="S1061" s="39" t="e">
        <f t="shared" si="76"/>
        <v>#N/A</v>
      </c>
    </row>
    <row r="1062" spans="2:19" ht="15">
      <c r="B1062" s="33">
        <f t="shared" si="77"/>
        <v>1949</v>
      </c>
      <c r="C1062" s="34">
        <f t="shared" si="75"/>
        <v>-39</v>
      </c>
      <c r="S1062" s="39" t="e">
        <f t="shared" si="76"/>
        <v>#N/A</v>
      </c>
    </row>
    <row r="1063" spans="2:19" ht="15">
      <c r="B1063" s="33">
        <f t="shared" si="77"/>
        <v>1950</v>
      </c>
      <c r="C1063" s="34">
        <f t="shared" si="75"/>
        <v>-39</v>
      </c>
      <c r="S1063" s="39" t="e">
        <f t="shared" si="76"/>
        <v>#N/A</v>
      </c>
    </row>
    <row r="1064" spans="2:19" ht="15">
      <c r="B1064" s="33">
        <f t="shared" si="77"/>
        <v>1951</v>
      </c>
      <c r="C1064" s="34">
        <f t="shared" si="75"/>
        <v>-40</v>
      </c>
      <c r="S1064" s="39" t="e">
        <f t="shared" si="76"/>
        <v>#N/A</v>
      </c>
    </row>
    <row r="1065" spans="2:19" ht="15">
      <c r="B1065" s="33">
        <f t="shared" si="77"/>
        <v>1952</v>
      </c>
      <c r="C1065" s="34">
        <f t="shared" si="75"/>
        <v>-40</v>
      </c>
      <c r="S1065" s="39" t="e">
        <f t="shared" si="76"/>
        <v>#N/A</v>
      </c>
    </row>
    <row r="1066" spans="2:19" ht="15">
      <c r="B1066" s="33">
        <f t="shared" si="77"/>
        <v>1953</v>
      </c>
      <c r="C1066" s="34">
        <f t="shared" si="75"/>
        <v>-40</v>
      </c>
      <c r="S1066" s="39" t="e">
        <f t="shared" si="76"/>
        <v>#N/A</v>
      </c>
    </row>
    <row r="1067" spans="2:19" ht="15">
      <c r="B1067" s="33">
        <f t="shared" si="77"/>
        <v>1954</v>
      </c>
      <c r="C1067" s="34">
        <f t="shared" si="75"/>
        <v>-40</v>
      </c>
      <c r="S1067" s="39" t="e">
        <f t="shared" si="76"/>
        <v>#N/A</v>
      </c>
    </row>
    <row r="1068" spans="2:19" ht="15">
      <c r="B1068" s="33">
        <f t="shared" si="77"/>
        <v>1955</v>
      </c>
      <c r="C1068" s="34">
        <f t="shared" si="75"/>
        <v>-40</v>
      </c>
      <c r="S1068" s="39" t="e">
        <f t="shared" si="76"/>
        <v>#N/A</v>
      </c>
    </row>
    <row r="1069" spans="2:19" ht="15">
      <c r="B1069" s="33">
        <f t="shared" si="77"/>
        <v>1956</v>
      </c>
      <c r="C1069" s="34">
        <f t="shared" si="75"/>
        <v>-40</v>
      </c>
      <c r="S1069" s="39" t="e">
        <f t="shared" si="76"/>
        <v>#N/A</v>
      </c>
    </row>
    <row r="1070" spans="2:19" ht="15">
      <c r="B1070" s="33">
        <f t="shared" si="77"/>
        <v>1957</v>
      </c>
      <c r="C1070" s="34">
        <f t="shared" si="75"/>
        <v>-40</v>
      </c>
      <c r="S1070" s="39" t="e">
        <f t="shared" si="76"/>
        <v>#N/A</v>
      </c>
    </row>
    <row r="1071" spans="2:19" ht="15">
      <c r="B1071" s="33">
        <f t="shared" si="77"/>
        <v>1958</v>
      </c>
      <c r="C1071" s="34">
        <f t="shared" si="75"/>
        <v>-40</v>
      </c>
      <c r="S1071" s="39" t="e">
        <f t="shared" si="76"/>
        <v>#N/A</v>
      </c>
    </row>
    <row r="1072" spans="2:19" ht="15">
      <c r="B1072" s="33">
        <f t="shared" si="77"/>
        <v>1959</v>
      </c>
      <c r="C1072" s="34">
        <f t="shared" si="75"/>
        <v>-40</v>
      </c>
      <c r="S1072" s="39" t="e">
        <f t="shared" si="76"/>
        <v>#N/A</v>
      </c>
    </row>
    <row r="1073" spans="2:19" ht="15">
      <c r="B1073" s="33">
        <f t="shared" si="77"/>
        <v>1960</v>
      </c>
      <c r="C1073" s="34">
        <f t="shared" si="75"/>
        <v>-40</v>
      </c>
      <c r="S1073" s="39" t="e">
        <f t="shared" si="76"/>
        <v>#N/A</v>
      </c>
    </row>
    <row r="1074" spans="2:19" ht="15">
      <c r="B1074" s="33">
        <f t="shared" si="77"/>
        <v>1961</v>
      </c>
      <c r="C1074" s="34">
        <f t="shared" si="75"/>
        <v>-40</v>
      </c>
      <c r="S1074" s="39" t="e">
        <f t="shared" si="76"/>
        <v>#N/A</v>
      </c>
    </row>
    <row r="1075" spans="2:19" ht="15">
      <c r="B1075" s="33">
        <f t="shared" si="77"/>
        <v>1962</v>
      </c>
      <c r="C1075" s="34">
        <f t="shared" si="75"/>
        <v>-40</v>
      </c>
      <c r="S1075" s="39" t="e">
        <f t="shared" si="76"/>
        <v>#N/A</v>
      </c>
    </row>
    <row r="1076" spans="2:19" ht="15">
      <c r="B1076" s="33">
        <f t="shared" si="77"/>
        <v>1963</v>
      </c>
      <c r="C1076" s="34">
        <f t="shared" si="75"/>
        <v>-40</v>
      </c>
      <c r="S1076" s="39" t="e">
        <f t="shared" si="76"/>
        <v>#N/A</v>
      </c>
    </row>
    <row r="1077" spans="2:19" ht="15">
      <c r="B1077" s="33">
        <f t="shared" si="77"/>
        <v>1964</v>
      </c>
      <c r="C1077" s="34">
        <f t="shared" si="75"/>
        <v>-40</v>
      </c>
      <c r="S1077" s="39" t="e">
        <f t="shared" si="76"/>
        <v>#N/A</v>
      </c>
    </row>
    <row r="1078" spans="2:19" ht="15">
      <c r="B1078" s="33">
        <f t="shared" si="77"/>
        <v>1965</v>
      </c>
      <c r="C1078" s="34">
        <f t="shared" si="75"/>
        <v>-41</v>
      </c>
      <c r="S1078" s="39" t="e">
        <f t="shared" si="76"/>
        <v>#N/A</v>
      </c>
    </row>
    <row r="1079" spans="2:19" ht="15">
      <c r="B1079" s="33">
        <f t="shared" si="77"/>
        <v>1966</v>
      </c>
      <c r="C1079" s="34">
        <f t="shared" si="75"/>
        <v>-41</v>
      </c>
      <c r="S1079" s="39" t="e">
        <f t="shared" si="76"/>
        <v>#N/A</v>
      </c>
    </row>
    <row r="1080" spans="2:19" ht="15">
      <c r="B1080" s="33">
        <f t="shared" si="77"/>
        <v>1967</v>
      </c>
      <c r="C1080" s="34">
        <f t="shared" si="75"/>
        <v>-41</v>
      </c>
      <c r="S1080" s="39" t="e">
        <f t="shared" si="76"/>
        <v>#N/A</v>
      </c>
    </row>
    <row r="1081" spans="2:19" ht="15">
      <c r="B1081" s="33">
        <f t="shared" si="77"/>
        <v>1968</v>
      </c>
      <c r="C1081" s="34">
        <f t="shared" si="75"/>
        <v>-41</v>
      </c>
      <c r="S1081" s="39" t="e">
        <f t="shared" si="76"/>
        <v>#N/A</v>
      </c>
    </row>
    <row r="1082" spans="2:19" ht="15">
      <c r="B1082" s="33">
        <f t="shared" si="77"/>
        <v>1969</v>
      </c>
      <c r="C1082" s="34">
        <f t="shared" si="75"/>
        <v>-41</v>
      </c>
      <c r="S1082" s="39" t="e">
        <f t="shared" si="76"/>
        <v>#N/A</v>
      </c>
    </row>
    <row r="1083" spans="2:19" ht="15">
      <c r="B1083" s="33">
        <f t="shared" si="77"/>
        <v>1970</v>
      </c>
      <c r="C1083" s="34">
        <f t="shared" si="75"/>
        <v>-41</v>
      </c>
      <c r="S1083" s="39" t="e">
        <f t="shared" si="76"/>
        <v>#N/A</v>
      </c>
    </row>
    <row r="1084" spans="2:19" ht="15">
      <c r="B1084" s="33">
        <f t="shared" si="77"/>
        <v>1971</v>
      </c>
      <c r="C1084" s="34">
        <f t="shared" si="75"/>
        <v>-41</v>
      </c>
      <c r="S1084" s="39" t="e">
        <f t="shared" si="76"/>
        <v>#N/A</v>
      </c>
    </row>
    <row r="1085" spans="2:19" ht="15">
      <c r="B1085" s="33">
        <f t="shared" si="77"/>
        <v>1972</v>
      </c>
      <c r="C1085" s="34">
        <f t="shared" si="75"/>
        <v>-41</v>
      </c>
      <c r="S1085" s="39" t="e">
        <f t="shared" si="76"/>
        <v>#N/A</v>
      </c>
    </row>
    <row r="1086" spans="2:19" ht="15">
      <c r="B1086" s="33">
        <f t="shared" si="77"/>
        <v>1973</v>
      </c>
      <c r="C1086" s="34">
        <f t="shared" si="75"/>
        <v>-41</v>
      </c>
      <c r="S1086" s="39" t="e">
        <f t="shared" si="76"/>
        <v>#N/A</v>
      </c>
    </row>
    <row r="1087" spans="2:19" ht="15">
      <c r="B1087" s="33">
        <f t="shared" si="77"/>
        <v>1974</v>
      </c>
      <c r="C1087" s="34">
        <f t="shared" si="75"/>
        <v>-41</v>
      </c>
      <c r="S1087" s="39" t="e">
        <f t="shared" si="76"/>
        <v>#N/A</v>
      </c>
    </row>
    <row r="1088" spans="2:19" ht="15">
      <c r="B1088" s="33">
        <f t="shared" si="77"/>
        <v>1975</v>
      </c>
      <c r="C1088" s="34">
        <f t="shared" si="75"/>
        <v>-41</v>
      </c>
      <c r="S1088" s="39" t="e">
        <f t="shared" si="76"/>
        <v>#N/A</v>
      </c>
    </row>
    <row r="1089" spans="2:19" ht="15">
      <c r="B1089" s="33">
        <f t="shared" si="77"/>
        <v>1976</v>
      </c>
      <c r="C1089" s="34">
        <f t="shared" si="75"/>
        <v>-41</v>
      </c>
      <c r="S1089" s="39" t="e">
        <f t="shared" si="76"/>
        <v>#N/A</v>
      </c>
    </row>
    <row r="1090" spans="2:19" ht="15">
      <c r="B1090" s="33">
        <f t="shared" si="77"/>
        <v>1977</v>
      </c>
      <c r="C1090" s="34">
        <f t="shared" si="75"/>
        <v>-41</v>
      </c>
      <c r="S1090" s="39" t="e">
        <f t="shared" si="76"/>
        <v>#N/A</v>
      </c>
    </row>
    <row r="1091" spans="2:19" ht="15">
      <c r="B1091" s="33">
        <f t="shared" si="77"/>
        <v>1978</v>
      </c>
      <c r="C1091" s="34">
        <f t="shared" si="75"/>
        <v>-42</v>
      </c>
      <c r="S1091" s="39" t="e">
        <f t="shared" si="76"/>
        <v>#N/A</v>
      </c>
    </row>
    <row r="1092" spans="2:19" ht="15">
      <c r="B1092" s="33">
        <f t="shared" si="77"/>
        <v>1979</v>
      </c>
      <c r="C1092" s="34">
        <f aca="true" t="shared" si="78" ref="C1092:C1155">Race-INT(Race*B1092/RefPY+0.5)+1</f>
        <v>-42</v>
      </c>
      <c r="S1092" s="39" t="e">
        <f aca="true" t="shared" si="79" ref="S1092:S1155">VLOOKUP(R1092,$K$3:$O$97,5,FALSE)</f>
        <v>#N/A</v>
      </c>
    </row>
    <row r="1093" spans="2:19" ht="15">
      <c r="B1093" s="33">
        <f aca="true" t="shared" si="80" ref="B1093:B1156">B1092+1</f>
        <v>1980</v>
      </c>
      <c r="C1093" s="34">
        <f t="shared" si="78"/>
        <v>-42</v>
      </c>
      <c r="S1093" s="39" t="e">
        <f t="shared" si="79"/>
        <v>#N/A</v>
      </c>
    </row>
    <row r="1094" spans="2:19" ht="15">
      <c r="B1094" s="33">
        <f t="shared" si="80"/>
        <v>1981</v>
      </c>
      <c r="C1094" s="34">
        <f t="shared" si="78"/>
        <v>-42</v>
      </c>
      <c r="S1094" s="39" t="e">
        <f t="shared" si="79"/>
        <v>#N/A</v>
      </c>
    </row>
    <row r="1095" spans="2:19" ht="15">
      <c r="B1095" s="33">
        <f t="shared" si="80"/>
        <v>1982</v>
      </c>
      <c r="C1095" s="34">
        <f t="shared" si="78"/>
        <v>-42</v>
      </c>
      <c r="S1095" s="39" t="e">
        <f t="shared" si="79"/>
        <v>#N/A</v>
      </c>
    </row>
    <row r="1096" spans="2:19" ht="15">
      <c r="B1096" s="33">
        <f t="shared" si="80"/>
        <v>1983</v>
      </c>
      <c r="C1096" s="34">
        <f t="shared" si="78"/>
        <v>-42</v>
      </c>
      <c r="S1096" s="39" t="e">
        <f t="shared" si="79"/>
        <v>#N/A</v>
      </c>
    </row>
    <row r="1097" spans="2:19" ht="15">
      <c r="B1097" s="33">
        <f t="shared" si="80"/>
        <v>1984</v>
      </c>
      <c r="C1097" s="34">
        <f t="shared" si="78"/>
        <v>-42</v>
      </c>
      <c r="S1097" s="39" t="e">
        <f t="shared" si="79"/>
        <v>#N/A</v>
      </c>
    </row>
    <row r="1098" spans="2:19" ht="15">
      <c r="B1098" s="33">
        <f t="shared" si="80"/>
        <v>1985</v>
      </c>
      <c r="C1098" s="34">
        <f t="shared" si="78"/>
        <v>-42</v>
      </c>
      <c r="S1098" s="39" t="e">
        <f t="shared" si="79"/>
        <v>#N/A</v>
      </c>
    </row>
    <row r="1099" spans="2:19" ht="15">
      <c r="B1099" s="33">
        <f t="shared" si="80"/>
        <v>1986</v>
      </c>
      <c r="C1099" s="34">
        <f t="shared" si="78"/>
        <v>-42</v>
      </c>
      <c r="S1099" s="39" t="e">
        <f t="shared" si="79"/>
        <v>#N/A</v>
      </c>
    </row>
    <row r="1100" spans="2:19" ht="15">
      <c r="B1100" s="33">
        <f t="shared" si="80"/>
        <v>1987</v>
      </c>
      <c r="C1100" s="34">
        <f t="shared" si="78"/>
        <v>-42</v>
      </c>
      <c r="S1100" s="39" t="e">
        <f t="shared" si="79"/>
        <v>#N/A</v>
      </c>
    </row>
    <row r="1101" spans="2:19" ht="15">
      <c r="B1101" s="33">
        <f t="shared" si="80"/>
        <v>1988</v>
      </c>
      <c r="C1101" s="34">
        <f t="shared" si="78"/>
        <v>-42</v>
      </c>
      <c r="S1101" s="39" t="e">
        <f t="shared" si="79"/>
        <v>#N/A</v>
      </c>
    </row>
    <row r="1102" spans="2:19" ht="15">
      <c r="B1102" s="33">
        <f t="shared" si="80"/>
        <v>1989</v>
      </c>
      <c r="C1102" s="34">
        <f t="shared" si="78"/>
        <v>-42</v>
      </c>
      <c r="S1102" s="39" t="e">
        <f t="shared" si="79"/>
        <v>#N/A</v>
      </c>
    </row>
    <row r="1103" spans="2:19" ht="15">
      <c r="B1103" s="33">
        <f t="shared" si="80"/>
        <v>1990</v>
      </c>
      <c r="C1103" s="34">
        <f t="shared" si="78"/>
        <v>-42</v>
      </c>
      <c r="S1103" s="39" t="e">
        <f t="shared" si="79"/>
        <v>#N/A</v>
      </c>
    </row>
    <row r="1104" spans="2:19" ht="15">
      <c r="B1104" s="33">
        <f t="shared" si="80"/>
        <v>1991</v>
      </c>
      <c r="C1104" s="34">
        <f t="shared" si="78"/>
        <v>-42</v>
      </c>
      <c r="S1104" s="39" t="e">
        <f t="shared" si="79"/>
        <v>#N/A</v>
      </c>
    </row>
    <row r="1105" spans="2:19" ht="15">
      <c r="B1105" s="33">
        <f t="shared" si="80"/>
        <v>1992</v>
      </c>
      <c r="C1105" s="34">
        <f t="shared" si="78"/>
        <v>-43</v>
      </c>
      <c r="S1105" s="39" t="e">
        <f t="shared" si="79"/>
        <v>#N/A</v>
      </c>
    </row>
    <row r="1106" spans="2:19" ht="15">
      <c r="B1106" s="33">
        <f t="shared" si="80"/>
        <v>1993</v>
      </c>
      <c r="C1106" s="34">
        <f t="shared" si="78"/>
        <v>-43</v>
      </c>
      <c r="S1106" s="39" t="e">
        <f t="shared" si="79"/>
        <v>#N/A</v>
      </c>
    </row>
    <row r="1107" spans="2:19" ht="15">
      <c r="B1107" s="33">
        <f t="shared" si="80"/>
        <v>1994</v>
      </c>
      <c r="C1107" s="34">
        <f t="shared" si="78"/>
        <v>-43</v>
      </c>
      <c r="S1107" s="39" t="e">
        <f t="shared" si="79"/>
        <v>#N/A</v>
      </c>
    </row>
    <row r="1108" spans="2:19" ht="15">
      <c r="B1108" s="33">
        <f t="shared" si="80"/>
        <v>1995</v>
      </c>
      <c r="C1108" s="34">
        <f t="shared" si="78"/>
        <v>-43</v>
      </c>
      <c r="S1108" s="39" t="e">
        <f t="shared" si="79"/>
        <v>#N/A</v>
      </c>
    </row>
    <row r="1109" spans="2:19" ht="15">
      <c r="B1109" s="33">
        <f t="shared" si="80"/>
        <v>1996</v>
      </c>
      <c r="C1109" s="34">
        <f t="shared" si="78"/>
        <v>-43</v>
      </c>
      <c r="S1109" s="39" t="e">
        <f t="shared" si="79"/>
        <v>#N/A</v>
      </c>
    </row>
    <row r="1110" spans="2:19" ht="15">
      <c r="B1110" s="33">
        <f t="shared" si="80"/>
        <v>1997</v>
      </c>
      <c r="C1110" s="34">
        <f t="shared" si="78"/>
        <v>-43</v>
      </c>
      <c r="S1110" s="39" t="e">
        <f t="shared" si="79"/>
        <v>#N/A</v>
      </c>
    </row>
    <row r="1111" spans="2:19" ht="15">
      <c r="B1111" s="33">
        <f t="shared" si="80"/>
        <v>1998</v>
      </c>
      <c r="C1111" s="34">
        <f t="shared" si="78"/>
        <v>-43</v>
      </c>
      <c r="S1111" s="39" t="e">
        <f t="shared" si="79"/>
        <v>#N/A</v>
      </c>
    </row>
    <row r="1112" spans="2:19" ht="15">
      <c r="B1112" s="33">
        <f t="shared" si="80"/>
        <v>1999</v>
      </c>
      <c r="C1112" s="34">
        <f t="shared" si="78"/>
        <v>-43</v>
      </c>
      <c r="S1112" s="39" t="e">
        <f t="shared" si="79"/>
        <v>#N/A</v>
      </c>
    </row>
    <row r="1113" spans="2:19" ht="15">
      <c r="B1113" s="33">
        <f t="shared" si="80"/>
        <v>2000</v>
      </c>
      <c r="C1113" s="34">
        <f t="shared" si="78"/>
        <v>-43</v>
      </c>
      <c r="S1113" s="39" t="e">
        <f t="shared" si="79"/>
        <v>#N/A</v>
      </c>
    </row>
    <row r="1114" spans="2:19" ht="15">
      <c r="B1114" s="33">
        <f t="shared" si="80"/>
        <v>2001</v>
      </c>
      <c r="C1114" s="34">
        <f t="shared" si="78"/>
        <v>-43</v>
      </c>
      <c r="S1114" s="39" t="e">
        <f t="shared" si="79"/>
        <v>#N/A</v>
      </c>
    </row>
    <row r="1115" spans="2:19" ht="15">
      <c r="B1115" s="33">
        <f t="shared" si="80"/>
        <v>2002</v>
      </c>
      <c r="C1115" s="34">
        <f t="shared" si="78"/>
        <v>-43</v>
      </c>
      <c r="S1115" s="39" t="e">
        <f t="shared" si="79"/>
        <v>#N/A</v>
      </c>
    </row>
    <row r="1116" spans="2:19" ht="15">
      <c r="B1116" s="33">
        <f t="shared" si="80"/>
        <v>2003</v>
      </c>
      <c r="C1116" s="34">
        <f t="shared" si="78"/>
        <v>-43</v>
      </c>
      <c r="S1116" s="39" t="e">
        <f t="shared" si="79"/>
        <v>#N/A</v>
      </c>
    </row>
    <row r="1117" spans="2:19" ht="15">
      <c r="B1117" s="33">
        <f t="shared" si="80"/>
        <v>2004</v>
      </c>
      <c r="C1117" s="34">
        <f t="shared" si="78"/>
        <v>-43</v>
      </c>
      <c r="S1117" s="39" t="e">
        <f t="shared" si="79"/>
        <v>#N/A</v>
      </c>
    </row>
    <row r="1118" spans="2:19" ht="15">
      <c r="B1118" s="33">
        <f t="shared" si="80"/>
        <v>2005</v>
      </c>
      <c r="C1118" s="34">
        <f t="shared" si="78"/>
        <v>-43</v>
      </c>
      <c r="S1118" s="39" t="e">
        <f t="shared" si="79"/>
        <v>#N/A</v>
      </c>
    </row>
    <row r="1119" spans="2:19" ht="15">
      <c r="B1119" s="33">
        <f t="shared" si="80"/>
        <v>2006</v>
      </c>
      <c r="C1119" s="34">
        <f t="shared" si="78"/>
        <v>-44</v>
      </c>
      <c r="S1119" s="39" t="e">
        <f t="shared" si="79"/>
        <v>#N/A</v>
      </c>
    </row>
    <row r="1120" spans="2:19" ht="15">
      <c r="B1120" s="33">
        <f t="shared" si="80"/>
        <v>2007</v>
      </c>
      <c r="C1120" s="34">
        <f t="shared" si="78"/>
        <v>-44</v>
      </c>
      <c r="S1120" s="39" t="e">
        <f t="shared" si="79"/>
        <v>#N/A</v>
      </c>
    </row>
    <row r="1121" spans="2:19" ht="15">
      <c r="B1121" s="33">
        <f t="shared" si="80"/>
        <v>2008</v>
      </c>
      <c r="C1121" s="34">
        <f t="shared" si="78"/>
        <v>-44</v>
      </c>
      <c r="S1121" s="39" t="e">
        <f t="shared" si="79"/>
        <v>#N/A</v>
      </c>
    </row>
    <row r="1122" spans="2:19" ht="15">
      <c r="B1122" s="33">
        <f t="shared" si="80"/>
        <v>2009</v>
      </c>
      <c r="C1122" s="34">
        <f t="shared" si="78"/>
        <v>-44</v>
      </c>
      <c r="S1122" s="39" t="e">
        <f t="shared" si="79"/>
        <v>#N/A</v>
      </c>
    </row>
    <row r="1123" spans="2:19" ht="15">
      <c r="B1123" s="33">
        <f t="shared" si="80"/>
        <v>2010</v>
      </c>
      <c r="C1123" s="34">
        <f t="shared" si="78"/>
        <v>-44</v>
      </c>
      <c r="S1123" s="39" t="e">
        <f t="shared" si="79"/>
        <v>#N/A</v>
      </c>
    </row>
    <row r="1124" spans="2:19" ht="15">
      <c r="B1124" s="33">
        <f t="shared" si="80"/>
        <v>2011</v>
      </c>
      <c r="C1124" s="34">
        <f t="shared" si="78"/>
        <v>-44</v>
      </c>
      <c r="S1124" s="39" t="e">
        <f t="shared" si="79"/>
        <v>#N/A</v>
      </c>
    </row>
    <row r="1125" spans="2:19" ht="15">
      <c r="B1125" s="33">
        <f t="shared" si="80"/>
        <v>2012</v>
      </c>
      <c r="C1125" s="34">
        <f t="shared" si="78"/>
        <v>-44</v>
      </c>
      <c r="S1125" s="39" t="e">
        <f t="shared" si="79"/>
        <v>#N/A</v>
      </c>
    </row>
    <row r="1126" spans="2:19" ht="15">
      <c r="B1126" s="33">
        <f t="shared" si="80"/>
        <v>2013</v>
      </c>
      <c r="C1126" s="34">
        <f t="shared" si="78"/>
        <v>-44</v>
      </c>
      <c r="S1126" s="39" t="e">
        <f t="shared" si="79"/>
        <v>#N/A</v>
      </c>
    </row>
    <row r="1127" spans="2:19" ht="15">
      <c r="B1127" s="33">
        <f t="shared" si="80"/>
        <v>2014</v>
      </c>
      <c r="C1127" s="34">
        <f t="shared" si="78"/>
        <v>-44</v>
      </c>
      <c r="S1127" s="39" t="e">
        <f t="shared" si="79"/>
        <v>#N/A</v>
      </c>
    </row>
    <row r="1128" spans="2:19" ht="15">
      <c r="B1128" s="33">
        <f t="shared" si="80"/>
        <v>2015</v>
      </c>
      <c r="C1128" s="34">
        <f t="shared" si="78"/>
        <v>-44</v>
      </c>
      <c r="S1128" s="39" t="e">
        <f t="shared" si="79"/>
        <v>#N/A</v>
      </c>
    </row>
    <row r="1129" spans="2:19" ht="15">
      <c r="B1129" s="33">
        <f t="shared" si="80"/>
        <v>2016</v>
      </c>
      <c r="C1129" s="34">
        <f t="shared" si="78"/>
        <v>-44</v>
      </c>
      <c r="S1129" s="39" t="e">
        <f t="shared" si="79"/>
        <v>#N/A</v>
      </c>
    </row>
    <row r="1130" spans="2:19" ht="15">
      <c r="B1130" s="33">
        <f t="shared" si="80"/>
        <v>2017</v>
      </c>
      <c r="C1130" s="34">
        <f t="shared" si="78"/>
        <v>-44</v>
      </c>
      <c r="S1130" s="39" t="e">
        <f t="shared" si="79"/>
        <v>#N/A</v>
      </c>
    </row>
    <row r="1131" spans="2:19" ht="15">
      <c r="B1131" s="33">
        <f t="shared" si="80"/>
        <v>2018</v>
      </c>
      <c r="C1131" s="34">
        <f t="shared" si="78"/>
        <v>-44</v>
      </c>
      <c r="S1131" s="39" t="e">
        <f t="shared" si="79"/>
        <v>#N/A</v>
      </c>
    </row>
    <row r="1132" spans="2:19" ht="15">
      <c r="B1132" s="33">
        <f t="shared" si="80"/>
        <v>2019</v>
      </c>
      <c r="C1132" s="34">
        <f t="shared" si="78"/>
        <v>-44</v>
      </c>
      <c r="S1132" s="39" t="e">
        <f t="shared" si="79"/>
        <v>#N/A</v>
      </c>
    </row>
    <row r="1133" spans="2:19" ht="15">
      <c r="B1133" s="33">
        <f t="shared" si="80"/>
        <v>2020</v>
      </c>
      <c r="C1133" s="34">
        <f t="shared" si="78"/>
        <v>-45</v>
      </c>
      <c r="S1133" s="39" t="e">
        <f t="shared" si="79"/>
        <v>#N/A</v>
      </c>
    </row>
    <row r="1134" spans="2:19" ht="15">
      <c r="B1134" s="33">
        <f t="shared" si="80"/>
        <v>2021</v>
      </c>
      <c r="C1134" s="34">
        <f t="shared" si="78"/>
        <v>-45</v>
      </c>
      <c r="S1134" s="39" t="e">
        <f t="shared" si="79"/>
        <v>#N/A</v>
      </c>
    </row>
    <row r="1135" spans="2:19" ht="15">
      <c r="B1135" s="33">
        <f t="shared" si="80"/>
        <v>2022</v>
      </c>
      <c r="C1135" s="34">
        <f t="shared" si="78"/>
        <v>-45</v>
      </c>
      <c r="S1135" s="39" t="e">
        <f t="shared" si="79"/>
        <v>#N/A</v>
      </c>
    </row>
    <row r="1136" spans="2:19" ht="15">
      <c r="B1136" s="33">
        <f t="shared" si="80"/>
        <v>2023</v>
      </c>
      <c r="C1136" s="34">
        <f t="shared" si="78"/>
        <v>-45</v>
      </c>
      <c r="S1136" s="39" t="e">
        <f t="shared" si="79"/>
        <v>#N/A</v>
      </c>
    </row>
    <row r="1137" spans="2:19" ht="15">
      <c r="B1137" s="33">
        <f t="shared" si="80"/>
        <v>2024</v>
      </c>
      <c r="C1137" s="34">
        <f t="shared" si="78"/>
        <v>-45</v>
      </c>
      <c r="S1137" s="39" t="e">
        <f t="shared" si="79"/>
        <v>#N/A</v>
      </c>
    </row>
    <row r="1138" spans="2:19" ht="15">
      <c r="B1138" s="33">
        <f t="shared" si="80"/>
        <v>2025</v>
      </c>
      <c r="C1138" s="34">
        <f t="shared" si="78"/>
        <v>-45</v>
      </c>
      <c r="S1138" s="39" t="e">
        <f t="shared" si="79"/>
        <v>#N/A</v>
      </c>
    </row>
    <row r="1139" spans="2:19" ht="15">
      <c r="B1139" s="33">
        <f t="shared" si="80"/>
        <v>2026</v>
      </c>
      <c r="C1139" s="34">
        <f t="shared" si="78"/>
        <v>-45</v>
      </c>
      <c r="S1139" s="39" t="e">
        <f t="shared" si="79"/>
        <v>#N/A</v>
      </c>
    </row>
    <row r="1140" spans="2:19" ht="15">
      <c r="B1140" s="33">
        <f t="shared" si="80"/>
        <v>2027</v>
      </c>
      <c r="C1140" s="34">
        <f t="shared" si="78"/>
        <v>-45</v>
      </c>
      <c r="S1140" s="39" t="e">
        <f t="shared" si="79"/>
        <v>#N/A</v>
      </c>
    </row>
    <row r="1141" spans="2:19" ht="15">
      <c r="B1141" s="33">
        <f t="shared" si="80"/>
        <v>2028</v>
      </c>
      <c r="C1141" s="34">
        <f t="shared" si="78"/>
        <v>-45</v>
      </c>
      <c r="S1141" s="39" t="e">
        <f t="shared" si="79"/>
        <v>#N/A</v>
      </c>
    </row>
    <row r="1142" spans="2:19" ht="15">
      <c r="B1142" s="33">
        <f t="shared" si="80"/>
        <v>2029</v>
      </c>
      <c r="C1142" s="34">
        <f t="shared" si="78"/>
        <v>-45</v>
      </c>
      <c r="S1142" s="39" t="e">
        <f t="shared" si="79"/>
        <v>#N/A</v>
      </c>
    </row>
    <row r="1143" spans="2:19" ht="15">
      <c r="B1143" s="33">
        <f t="shared" si="80"/>
        <v>2030</v>
      </c>
      <c r="C1143" s="34">
        <f t="shared" si="78"/>
        <v>-45</v>
      </c>
      <c r="S1143" s="39" t="e">
        <f t="shared" si="79"/>
        <v>#N/A</v>
      </c>
    </row>
    <row r="1144" spans="2:19" ht="15">
      <c r="B1144" s="33">
        <f t="shared" si="80"/>
        <v>2031</v>
      </c>
      <c r="C1144" s="34">
        <f t="shared" si="78"/>
        <v>-45</v>
      </c>
      <c r="S1144" s="39" t="e">
        <f t="shared" si="79"/>
        <v>#N/A</v>
      </c>
    </row>
    <row r="1145" spans="2:19" ht="15">
      <c r="B1145" s="33">
        <f t="shared" si="80"/>
        <v>2032</v>
      </c>
      <c r="C1145" s="34">
        <f t="shared" si="78"/>
        <v>-45</v>
      </c>
      <c r="S1145" s="39" t="e">
        <f t="shared" si="79"/>
        <v>#N/A</v>
      </c>
    </row>
    <row r="1146" spans="2:19" ht="15">
      <c r="B1146" s="33">
        <f t="shared" si="80"/>
        <v>2033</v>
      </c>
      <c r="C1146" s="34">
        <f t="shared" si="78"/>
        <v>-45</v>
      </c>
      <c r="S1146" s="39" t="e">
        <f t="shared" si="79"/>
        <v>#N/A</v>
      </c>
    </row>
    <row r="1147" spans="2:19" ht="15">
      <c r="B1147" s="33">
        <f t="shared" si="80"/>
        <v>2034</v>
      </c>
      <c r="C1147" s="34">
        <f t="shared" si="78"/>
        <v>-46</v>
      </c>
      <c r="S1147" s="39" t="e">
        <f t="shared" si="79"/>
        <v>#N/A</v>
      </c>
    </row>
    <row r="1148" spans="2:19" ht="15">
      <c r="B1148" s="33">
        <f t="shared" si="80"/>
        <v>2035</v>
      </c>
      <c r="C1148" s="34">
        <f t="shared" si="78"/>
        <v>-46</v>
      </c>
      <c r="S1148" s="39" t="e">
        <f t="shared" si="79"/>
        <v>#N/A</v>
      </c>
    </row>
    <row r="1149" spans="2:19" ht="15">
      <c r="B1149" s="33">
        <f t="shared" si="80"/>
        <v>2036</v>
      </c>
      <c r="C1149" s="34">
        <f t="shared" si="78"/>
        <v>-46</v>
      </c>
      <c r="S1149" s="39" t="e">
        <f t="shared" si="79"/>
        <v>#N/A</v>
      </c>
    </row>
    <row r="1150" spans="2:19" ht="15">
      <c r="B1150" s="33">
        <f t="shared" si="80"/>
        <v>2037</v>
      </c>
      <c r="C1150" s="34">
        <f t="shared" si="78"/>
        <v>-46</v>
      </c>
      <c r="S1150" s="39" t="e">
        <f t="shared" si="79"/>
        <v>#N/A</v>
      </c>
    </row>
    <row r="1151" spans="2:19" ht="15">
      <c r="B1151" s="33">
        <f t="shared" si="80"/>
        <v>2038</v>
      </c>
      <c r="C1151" s="34">
        <f t="shared" si="78"/>
        <v>-46</v>
      </c>
      <c r="S1151" s="39" t="e">
        <f t="shared" si="79"/>
        <v>#N/A</v>
      </c>
    </row>
    <row r="1152" spans="2:19" ht="15">
      <c r="B1152" s="33">
        <f t="shared" si="80"/>
        <v>2039</v>
      </c>
      <c r="C1152" s="34">
        <f t="shared" si="78"/>
        <v>-46</v>
      </c>
      <c r="S1152" s="39" t="e">
        <f t="shared" si="79"/>
        <v>#N/A</v>
      </c>
    </row>
    <row r="1153" spans="2:19" ht="15">
      <c r="B1153" s="33">
        <f t="shared" si="80"/>
        <v>2040</v>
      </c>
      <c r="C1153" s="34">
        <f t="shared" si="78"/>
        <v>-46</v>
      </c>
      <c r="S1153" s="39" t="e">
        <f t="shared" si="79"/>
        <v>#N/A</v>
      </c>
    </row>
    <row r="1154" spans="2:19" ht="15">
      <c r="B1154" s="33">
        <f t="shared" si="80"/>
        <v>2041</v>
      </c>
      <c r="C1154" s="34">
        <f t="shared" si="78"/>
        <v>-46</v>
      </c>
      <c r="S1154" s="39" t="e">
        <f t="shared" si="79"/>
        <v>#N/A</v>
      </c>
    </row>
    <row r="1155" spans="2:19" ht="15">
      <c r="B1155" s="33">
        <f t="shared" si="80"/>
        <v>2042</v>
      </c>
      <c r="C1155" s="34">
        <f t="shared" si="78"/>
        <v>-46</v>
      </c>
      <c r="S1155" s="39" t="e">
        <f t="shared" si="79"/>
        <v>#N/A</v>
      </c>
    </row>
    <row r="1156" spans="2:19" ht="15">
      <c r="B1156" s="33">
        <f t="shared" si="80"/>
        <v>2043</v>
      </c>
      <c r="C1156" s="34">
        <f aca="true" t="shared" si="81" ref="C1156:C1219">Race-INT(Race*B1156/RefPY+0.5)+1</f>
        <v>-46</v>
      </c>
      <c r="S1156" s="39" t="e">
        <f aca="true" t="shared" si="82" ref="S1156:S1219">VLOOKUP(R1156,$K$3:$O$97,5,FALSE)</f>
        <v>#N/A</v>
      </c>
    </row>
    <row r="1157" spans="2:19" ht="15">
      <c r="B1157" s="33">
        <f aca="true" t="shared" si="83" ref="B1157:B1220">B1156+1</f>
        <v>2044</v>
      </c>
      <c r="C1157" s="34">
        <f t="shared" si="81"/>
        <v>-46</v>
      </c>
      <c r="S1157" s="39" t="e">
        <f t="shared" si="82"/>
        <v>#N/A</v>
      </c>
    </row>
    <row r="1158" spans="2:19" ht="15">
      <c r="B1158" s="33">
        <f t="shared" si="83"/>
        <v>2045</v>
      </c>
      <c r="C1158" s="34">
        <f t="shared" si="81"/>
        <v>-46</v>
      </c>
      <c r="S1158" s="39" t="e">
        <f t="shared" si="82"/>
        <v>#N/A</v>
      </c>
    </row>
    <row r="1159" spans="2:19" ht="15">
      <c r="B1159" s="33">
        <f t="shared" si="83"/>
        <v>2046</v>
      </c>
      <c r="C1159" s="34">
        <f t="shared" si="81"/>
        <v>-46</v>
      </c>
      <c r="S1159" s="39" t="e">
        <f t="shared" si="82"/>
        <v>#N/A</v>
      </c>
    </row>
    <row r="1160" spans="2:19" ht="15">
      <c r="B1160" s="33">
        <f t="shared" si="83"/>
        <v>2047</v>
      </c>
      <c r="C1160" s="34">
        <f t="shared" si="81"/>
        <v>-46</v>
      </c>
      <c r="S1160" s="39" t="e">
        <f t="shared" si="82"/>
        <v>#N/A</v>
      </c>
    </row>
    <row r="1161" spans="2:19" ht="15">
      <c r="B1161" s="33">
        <f t="shared" si="83"/>
        <v>2048</v>
      </c>
      <c r="C1161" s="34">
        <f t="shared" si="81"/>
        <v>-47</v>
      </c>
      <c r="S1161" s="39" t="e">
        <f t="shared" si="82"/>
        <v>#N/A</v>
      </c>
    </row>
    <row r="1162" spans="2:19" ht="15">
      <c r="B1162" s="33">
        <f t="shared" si="83"/>
        <v>2049</v>
      </c>
      <c r="C1162" s="34">
        <f t="shared" si="81"/>
        <v>-47</v>
      </c>
      <c r="S1162" s="39" t="e">
        <f t="shared" si="82"/>
        <v>#N/A</v>
      </c>
    </row>
    <row r="1163" spans="2:19" ht="15">
      <c r="B1163" s="33">
        <f t="shared" si="83"/>
        <v>2050</v>
      </c>
      <c r="C1163" s="34">
        <f t="shared" si="81"/>
        <v>-47</v>
      </c>
      <c r="S1163" s="39" t="e">
        <f t="shared" si="82"/>
        <v>#N/A</v>
      </c>
    </row>
    <row r="1164" spans="2:19" ht="15">
      <c r="B1164" s="33">
        <f t="shared" si="83"/>
        <v>2051</v>
      </c>
      <c r="C1164" s="34">
        <f t="shared" si="81"/>
        <v>-47</v>
      </c>
      <c r="S1164" s="39" t="e">
        <f t="shared" si="82"/>
        <v>#N/A</v>
      </c>
    </row>
    <row r="1165" spans="2:19" ht="15">
      <c r="B1165" s="33">
        <f t="shared" si="83"/>
        <v>2052</v>
      </c>
      <c r="C1165" s="34">
        <f t="shared" si="81"/>
        <v>-47</v>
      </c>
      <c r="S1165" s="39" t="e">
        <f t="shared" si="82"/>
        <v>#N/A</v>
      </c>
    </row>
    <row r="1166" spans="2:19" ht="15">
      <c r="B1166" s="33">
        <f t="shared" si="83"/>
        <v>2053</v>
      </c>
      <c r="C1166" s="34">
        <f t="shared" si="81"/>
        <v>-47</v>
      </c>
      <c r="S1166" s="39" t="e">
        <f t="shared" si="82"/>
        <v>#N/A</v>
      </c>
    </row>
    <row r="1167" spans="2:19" ht="15">
      <c r="B1167" s="33">
        <f t="shared" si="83"/>
        <v>2054</v>
      </c>
      <c r="C1167" s="34">
        <f t="shared" si="81"/>
        <v>-47</v>
      </c>
      <c r="S1167" s="39" t="e">
        <f t="shared" si="82"/>
        <v>#N/A</v>
      </c>
    </row>
    <row r="1168" spans="2:19" ht="15">
      <c r="B1168" s="33">
        <f t="shared" si="83"/>
        <v>2055</v>
      </c>
      <c r="C1168" s="34">
        <f t="shared" si="81"/>
        <v>-47</v>
      </c>
      <c r="S1168" s="39" t="e">
        <f t="shared" si="82"/>
        <v>#N/A</v>
      </c>
    </row>
    <row r="1169" spans="2:19" ht="15">
      <c r="B1169" s="33">
        <f t="shared" si="83"/>
        <v>2056</v>
      </c>
      <c r="C1169" s="34">
        <f t="shared" si="81"/>
        <v>-47</v>
      </c>
      <c r="S1169" s="39" t="e">
        <f t="shared" si="82"/>
        <v>#N/A</v>
      </c>
    </row>
    <row r="1170" spans="2:19" ht="15">
      <c r="B1170" s="33">
        <f t="shared" si="83"/>
        <v>2057</v>
      </c>
      <c r="C1170" s="34">
        <f t="shared" si="81"/>
        <v>-47</v>
      </c>
      <c r="S1170" s="39" t="e">
        <f t="shared" si="82"/>
        <v>#N/A</v>
      </c>
    </row>
    <row r="1171" spans="2:19" ht="15">
      <c r="B1171" s="33">
        <f t="shared" si="83"/>
        <v>2058</v>
      </c>
      <c r="C1171" s="34">
        <f t="shared" si="81"/>
        <v>-47</v>
      </c>
      <c r="S1171" s="39" t="e">
        <f t="shared" si="82"/>
        <v>#N/A</v>
      </c>
    </row>
    <row r="1172" spans="2:19" ht="15">
      <c r="B1172" s="33">
        <f t="shared" si="83"/>
        <v>2059</v>
      </c>
      <c r="C1172" s="34">
        <f t="shared" si="81"/>
        <v>-47</v>
      </c>
      <c r="S1172" s="39" t="e">
        <f t="shared" si="82"/>
        <v>#N/A</v>
      </c>
    </row>
    <row r="1173" spans="2:19" ht="15">
      <c r="B1173" s="33">
        <f t="shared" si="83"/>
        <v>2060</v>
      </c>
      <c r="C1173" s="34">
        <f t="shared" si="81"/>
        <v>-47</v>
      </c>
      <c r="S1173" s="39" t="e">
        <f t="shared" si="82"/>
        <v>#N/A</v>
      </c>
    </row>
    <row r="1174" spans="2:19" ht="15">
      <c r="B1174" s="33">
        <f t="shared" si="83"/>
        <v>2061</v>
      </c>
      <c r="C1174" s="34">
        <f t="shared" si="81"/>
        <v>-47</v>
      </c>
      <c r="S1174" s="39" t="e">
        <f t="shared" si="82"/>
        <v>#N/A</v>
      </c>
    </row>
    <row r="1175" spans="2:19" ht="15">
      <c r="B1175" s="33">
        <f t="shared" si="83"/>
        <v>2062</v>
      </c>
      <c r="C1175" s="34">
        <f t="shared" si="81"/>
        <v>-48</v>
      </c>
      <c r="S1175" s="39" t="e">
        <f t="shared" si="82"/>
        <v>#N/A</v>
      </c>
    </row>
    <row r="1176" spans="2:19" ht="15">
      <c r="B1176" s="33">
        <f t="shared" si="83"/>
        <v>2063</v>
      </c>
      <c r="C1176" s="34">
        <f t="shared" si="81"/>
        <v>-48</v>
      </c>
      <c r="S1176" s="39" t="e">
        <f t="shared" si="82"/>
        <v>#N/A</v>
      </c>
    </row>
    <row r="1177" spans="2:19" ht="15">
      <c r="B1177" s="33">
        <f t="shared" si="83"/>
        <v>2064</v>
      </c>
      <c r="C1177" s="34">
        <f t="shared" si="81"/>
        <v>-48</v>
      </c>
      <c r="S1177" s="39" t="e">
        <f t="shared" si="82"/>
        <v>#N/A</v>
      </c>
    </row>
    <row r="1178" spans="2:19" ht="15">
      <c r="B1178" s="33">
        <f t="shared" si="83"/>
        <v>2065</v>
      </c>
      <c r="C1178" s="34">
        <f t="shared" si="81"/>
        <v>-48</v>
      </c>
      <c r="S1178" s="39" t="e">
        <f t="shared" si="82"/>
        <v>#N/A</v>
      </c>
    </row>
    <row r="1179" spans="2:19" ht="15">
      <c r="B1179" s="33">
        <f t="shared" si="83"/>
        <v>2066</v>
      </c>
      <c r="C1179" s="34">
        <f t="shared" si="81"/>
        <v>-48</v>
      </c>
      <c r="S1179" s="39" t="e">
        <f t="shared" si="82"/>
        <v>#N/A</v>
      </c>
    </row>
    <row r="1180" spans="2:19" ht="15">
      <c r="B1180" s="33">
        <f t="shared" si="83"/>
        <v>2067</v>
      </c>
      <c r="C1180" s="34">
        <f t="shared" si="81"/>
        <v>-48</v>
      </c>
      <c r="S1180" s="39" t="e">
        <f t="shared" si="82"/>
        <v>#N/A</v>
      </c>
    </row>
    <row r="1181" spans="2:19" ht="15">
      <c r="B1181" s="33">
        <f t="shared" si="83"/>
        <v>2068</v>
      </c>
      <c r="C1181" s="34">
        <f t="shared" si="81"/>
        <v>-48</v>
      </c>
      <c r="S1181" s="39" t="e">
        <f t="shared" si="82"/>
        <v>#N/A</v>
      </c>
    </row>
    <row r="1182" spans="2:19" ht="15">
      <c r="B1182" s="33">
        <f t="shared" si="83"/>
        <v>2069</v>
      </c>
      <c r="C1182" s="34">
        <f t="shared" si="81"/>
        <v>-48</v>
      </c>
      <c r="S1182" s="39" t="e">
        <f t="shared" si="82"/>
        <v>#N/A</v>
      </c>
    </row>
    <row r="1183" spans="2:19" ht="15">
      <c r="B1183" s="33">
        <f t="shared" si="83"/>
        <v>2070</v>
      </c>
      <c r="C1183" s="34">
        <f t="shared" si="81"/>
        <v>-48</v>
      </c>
      <c r="S1183" s="39" t="e">
        <f t="shared" si="82"/>
        <v>#N/A</v>
      </c>
    </row>
    <row r="1184" spans="2:19" ht="15">
      <c r="B1184" s="33">
        <f t="shared" si="83"/>
        <v>2071</v>
      </c>
      <c r="C1184" s="34">
        <f t="shared" si="81"/>
        <v>-48</v>
      </c>
      <c r="S1184" s="39" t="e">
        <f t="shared" si="82"/>
        <v>#N/A</v>
      </c>
    </row>
    <row r="1185" spans="2:19" ht="15">
      <c r="B1185" s="33">
        <f t="shared" si="83"/>
        <v>2072</v>
      </c>
      <c r="C1185" s="34">
        <f t="shared" si="81"/>
        <v>-48</v>
      </c>
      <c r="S1185" s="39" t="e">
        <f t="shared" si="82"/>
        <v>#N/A</v>
      </c>
    </row>
    <row r="1186" spans="2:19" ht="15">
      <c r="B1186" s="33">
        <f t="shared" si="83"/>
        <v>2073</v>
      </c>
      <c r="C1186" s="34">
        <f t="shared" si="81"/>
        <v>-48</v>
      </c>
      <c r="S1186" s="39" t="e">
        <f t="shared" si="82"/>
        <v>#N/A</v>
      </c>
    </row>
    <row r="1187" spans="2:19" ht="15">
      <c r="B1187" s="33">
        <f t="shared" si="83"/>
        <v>2074</v>
      </c>
      <c r="C1187" s="34">
        <f t="shared" si="81"/>
        <v>-48</v>
      </c>
      <c r="S1187" s="39" t="e">
        <f t="shared" si="82"/>
        <v>#N/A</v>
      </c>
    </row>
    <row r="1188" spans="2:19" ht="15">
      <c r="B1188" s="33">
        <f t="shared" si="83"/>
        <v>2075</v>
      </c>
      <c r="C1188" s="34">
        <f t="shared" si="81"/>
        <v>-48</v>
      </c>
      <c r="S1188" s="39" t="e">
        <f t="shared" si="82"/>
        <v>#N/A</v>
      </c>
    </row>
    <row r="1189" spans="2:19" ht="15">
      <c r="B1189" s="33">
        <f t="shared" si="83"/>
        <v>2076</v>
      </c>
      <c r="C1189" s="34">
        <f t="shared" si="81"/>
        <v>-49</v>
      </c>
      <c r="S1189" s="39" t="e">
        <f t="shared" si="82"/>
        <v>#N/A</v>
      </c>
    </row>
    <row r="1190" spans="2:19" ht="15">
      <c r="B1190" s="33">
        <f t="shared" si="83"/>
        <v>2077</v>
      </c>
      <c r="C1190" s="34">
        <f t="shared" si="81"/>
        <v>-49</v>
      </c>
      <c r="S1190" s="39" t="e">
        <f t="shared" si="82"/>
        <v>#N/A</v>
      </c>
    </row>
    <row r="1191" spans="2:19" ht="15">
      <c r="B1191" s="33">
        <f t="shared" si="83"/>
        <v>2078</v>
      </c>
      <c r="C1191" s="34">
        <f t="shared" si="81"/>
        <v>-49</v>
      </c>
      <c r="S1191" s="39" t="e">
        <f t="shared" si="82"/>
        <v>#N/A</v>
      </c>
    </row>
    <row r="1192" spans="2:19" ht="15">
      <c r="B1192" s="33">
        <f t="shared" si="83"/>
        <v>2079</v>
      </c>
      <c r="C1192" s="34">
        <f t="shared" si="81"/>
        <v>-49</v>
      </c>
      <c r="S1192" s="39" t="e">
        <f t="shared" si="82"/>
        <v>#N/A</v>
      </c>
    </row>
    <row r="1193" spans="2:19" ht="15">
      <c r="B1193" s="33">
        <f t="shared" si="83"/>
        <v>2080</v>
      </c>
      <c r="C1193" s="34">
        <f t="shared" si="81"/>
        <v>-49</v>
      </c>
      <c r="S1193" s="39" t="e">
        <f t="shared" si="82"/>
        <v>#N/A</v>
      </c>
    </row>
    <row r="1194" spans="2:19" ht="15">
      <c r="B1194" s="33">
        <f t="shared" si="83"/>
        <v>2081</v>
      </c>
      <c r="C1194" s="34">
        <f t="shared" si="81"/>
        <v>-49</v>
      </c>
      <c r="S1194" s="39" t="e">
        <f t="shared" si="82"/>
        <v>#N/A</v>
      </c>
    </row>
    <row r="1195" spans="2:19" ht="15">
      <c r="B1195" s="33">
        <f t="shared" si="83"/>
        <v>2082</v>
      </c>
      <c r="C1195" s="34">
        <f t="shared" si="81"/>
        <v>-49</v>
      </c>
      <c r="S1195" s="39" t="e">
        <f t="shared" si="82"/>
        <v>#N/A</v>
      </c>
    </row>
    <row r="1196" spans="2:19" ht="15">
      <c r="B1196" s="33">
        <f t="shared" si="83"/>
        <v>2083</v>
      </c>
      <c r="C1196" s="34">
        <f t="shared" si="81"/>
        <v>-49</v>
      </c>
      <c r="S1196" s="39" t="e">
        <f t="shared" si="82"/>
        <v>#N/A</v>
      </c>
    </row>
    <row r="1197" spans="2:19" ht="15">
      <c r="B1197" s="33">
        <f t="shared" si="83"/>
        <v>2084</v>
      </c>
      <c r="C1197" s="34">
        <f t="shared" si="81"/>
        <v>-49</v>
      </c>
      <c r="S1197" s="39" t="e">
        <f t="shared" si="82"/>
        <v>#N/A</v>
      </c>
    </row>
    <row r="1198" spans="2:19" ht="15">
      <c r="B1198" s="33">
        <f t="shared" si="83"/>
        <v>2085</v>
      </c>
      <c r="C1198" s="34">
        <f t="shared" si="81"/>
        <v>-49</v>
      </c>
      <c r="S1198" s="39" t="e">
        <f t="shared" si="82"/>
        <v>#N/A</v>
      </c>
    </row>
    <row r="1199" spans="2:19" ht="15">
      <c r="B1199" s="33">
        <f t="shared" si="83"/>
        <v>2086</v>
      </c>
      <c r="C1199" s="34">
        <f t="shared" si="81"/>
        <v>-49</v>
      </c>
      <c r="S1199" s="39" t="e">
        <f t="shared" si="82"/>
        <v>#N/A</v>
      </c>
    </row>
    <row r="1200" spans="2:19" ht="15">
      <c r="B1200" s="33">
        <f t="shared" si="83"/>
        <v>2087</v>
      </c>
      <c r="C1200" s="34">
        <f t="shared" si="81"/>
        <v>-49</v>
      </c>
      <c r="S1200" s="39" t="e">
        <f t="shared" si="82"/>
        <v>#N/A</v>
      </c>
    </row>
    <row r="1201" spans="2:19" ht="15">
      <c r="B1201" s="33">
        <f t="shared" si="83"/>
        <v>2088</v>
      </c>
      <c r="C1201" s="34">
        <f t="shared" si="81"/>
        <v>-49</v>
      </c>
      <c r="S1201" s="39" t="e">
        <f t="shared" si="82"/>
        <v>#N/A</v>
      </c>
    </row>
    <row r="1202" spans="2:19" ht="15">
      <c r="B1202" s="33">
        <f t="shared" si="83"/>
        <v>2089</v>
      </c>
      <c r="C1202" s="34">
        <f t="shared" si="81"/>
        <v>-50</v>
      </c>
      <c r="S1202" s="39" t="e">
        <f t="shared" si="82"/>
        <v>#N/A</v>
      </c>
    </row>
    <row r="1203" spans="2:19" ht="15">
      <c r="B1203" s="33">
        <f t="shared" si="83"/>
        <v>2090</v>
      </c>
      <c r="C1203" s="34">
        <f t="shared" si="81"/>
        <v>-50</v>
      </c>
      <c r="S1203" s="39" t="e">
        <f t="shared" si="82"/>
        <v>#N/A</v>
      </c>
    </row>
    <row r="1204" spans="2:19" ht="15">
      <c r="B1204" s="33">
        <f t="shared" si="83"/>
        <v>2091</v>
      </c>
      <c r="C1204" s="34">
        <f t="shared" si="81"/>
        <v>-50</v>
      </c>
      <c r="S1204" s="39" t="e">
        <f t="shared" si="82"/>
        <v>#N/A</v>
      </c>
    </row>
    <row r="1205" spans="2:19" ht="15">
      <c r="B1205" s="33">
        <f t="shared" si="83"/>
        <v>2092</v>
      </c>
      <c r="C1205" s="34">
        <f t="shared" si="81"/>
        <v>-50</v>
      </c>
      <c r="S1205" s="39" t="e">
        <f t="shared" si="82"/>
        <v>#N/A</v>
      </c>
    </row>
    <row r="1206" spans="2:19" ht="15">
      <c r="B1206" s="33">
        <f t="shared" si="83"/>
        <v>2093</v>
      </c>
      <c r="C1206" s="34">
        <f t="shared" si="81"/>
        <v>-50</v>
      </c>
      <c r="S1206" s="39" t="e">
        <f t="shared" si="82"/>
        <v>#N/A</v>
      </c>
    </row>
    <row r="1207" spans="2:19" ht="15">
      <c r="B1207" s="33">
        <f t="shared" si="83"/>
        <v>2094</v>
      </c>
      <c r="C1207" s="34">
        <f t="shared" si="81"/>
        <v>-50</v>
      </c>
      <c r="S1207" s="39" t="e">
        <f t="shared" si="82"/>
        <v>#N/A</v>
      </c>
    </row>
    <row r="1208" spans="2:19" ht="15">
      <c r="B1208" s="33">
        <f t="shared" si="83"/>
        <v>2095</v>
      </c>
      <c r="C1208" s="34">
        <f t="shared" si="81"/>
        <v>-50</v>
      </c>
      <c r="S1208" s="39" t="e">
        <f t="shared" si="82"/>
        <v>#N/A</v>
      </c>
    </row>
    <row r="1209" spans="2:19" ht="15">
      <c r="B1209" s="33">
        <f t="shared" si="83"/>
        <v>2096</v>
      </c>
      <c r="C1209" s="34">
        <f t="shared" si="81"/>
        <v>-50</v>
      </c>
      <c r="S1209" s="39" t="e">
        <f t="shared" si="82"/>
        <v>#N/A</v>
      </c>
    </row>
    <row r="1210" spans="2:19" ht="15">
      <c r="B1210" s="33">
        <f t="shared" si="83"/>
        <v>2097</v>
      </c>
      <c r="C1210" s="34">
        <f t="shared" si="81"/>
        <v>-50</v>
      </c>
      <c r="S1210" s="39" t="e">
        <f t="shared" si="82"/>
        <v>#N/A</v>
      </c>
    </row>
    <row r="1211" spans="2:19" ht="15">
      <c r="B1211" s="33">
        <f t="shared" si="83"/>
        <v>2098</v>
      </c>
      <c r="C1211" s="34">
        <f t="shared" si="81"/>
        <v>-50</v>
      </c>
      <c r="S1211" s="39" t="e">
        <f t="shared" si="82"/>
        <v>#N/A</v>
      </c>
    </row>
    <row r="1212" spans="2:19" ht="15">
      <c r="B1212" s="33">
        <f t="shared" si="83"/>
        <v>2099</v>
      </c>
      <c r="C1212" s="34">
        <f t="shared" si="81"/>
        <v>-50</v>
      </c>
      <c r="S1212" s="39" t="e">
        <f t="shared" si="82"/>
        <v>#N/A</v>
      </c>
    </row>
    <row r="1213" spans="2:19" ht="15">
      <c r="B1213" s="33">
        <f t="shared" si="83"/>
        <v>2100</v>
      </c>
      <c r="C1213" s="34">
        <f t="shared" si="81"/>
        <v>-50</v>
      </c>
      <c r="S1213" s="39" t="e">
        <f t="shared" si="82"/>
        <v>#N/A</v>
      </c>
    </row>
    <row r="1214" spans="2:19" ht="15">
      <c r="B1214" s="33">
        <f t="shared" si="83"/>
        <v>2101</v>
      </c>
      <c r="C1214" s="34">
        <f t="shared" si="81"/>
        <v>-50</v>
      </c>
      <c r="S1214" s="39" t="e">
        <f t="shared" si="82"/>
        <v>#N/A</v>
      </c>
    </row>
    <row r="1215" spans="2:19" ht="15">
      <c r="B1215" s="33">
        <f t="shared" si="83"/>
        <v>2102</v>
      </c>
      <c r="C1215" s="34">
        <f t="shared" si="81"/>
        <v>-50</v>
      </c>
      <c r="S1215" s="39" t="e">
        <f t="shared" si="82"/>
        <v>#N/A</v>
      </c>
    </row>
    <row r="1216" spans="2:19" ht="15">
      <c r="B1216" s="33">
        <f t="shared" si="83"/>
        <v>2103</v>
      </c>
      <c r="C1216" s="34">
        <f t="shared" si="81"/>
        <v>-51</v>
      </c>
      <c r="S1216" s="39" t="e">
        <f t="shared" si="82"/>
        <v>#N/A</v>
      </c>
    </row>
    <row r="1217" spans="2:19" ht="15">
      <c r="B1217" s="33">
        <f t="shared" si="83"/>
        <v>2104</v>
      </c>
      <c r="C1217" s="34">
        <f t="shared" si="81"/>
        <v>-51</v>
      </c>
      <c r="S1217" s="39" t="e">
        <f t="shared" si="82"/>
        <v>#N/A</v>
      </c>
    </row>
    <row r="1218" spans="2:19" ht="15">
      <c r="B1218" s="33">
        <f t="shared" si="83"/>
        <v>2105</v>
      </c>
      <c r="C1218" s="34">
        <f t="shared" si="81"/>
        <v>-51</v>
      </c>
      <c r="S1218" s="39" t="e">
        <f t="shared" si="82"/>
        <v>#N/A</v>
      </c>
    </row>
    <row r="1219" spans="2:19" ht="15">
      <c r="B1219" s="33">
        <f t="shared" si="83"/>
        <v>2106</v>
      </c>
      <c r="C1219" s="34">
        <f t="shared" si="81"/>
        <v>-51</v>
      </c>
      <c r="S1219" s="39" t="e">
        <f t="shared" si="82"/>
        <v>#N/A</v>
      </c>
    </row>
    <row r="1220" spans="2:19" ht="15">
      <c r="B1220" s="33">
        <f t="shared" si="83"/>
        <v>2107</v>
      </c>
      <c r="C1220" s="34">
        <f aca="true" t="shared" si="84" ref="C1220:C1283">Race-INT(Race*B1220/RefPY+0.5)+1</f>
        <v>-51</v>
      </c>
      <c r="S1220" s="39" t="e">
        <f aca="true" t="shared" si="85" ref="S1220:S1283">VLOOKUP(R1220,$K$3:$O$97,5,FALSE)</f>
        <v>#N/A</v>
      </c>
    </row>
    <row r="1221" spans="2:19" ht="15">
      <c r="B1221" s="33">
        <f aca="true" t="shared" si="86" ref="B1221:B1284">B1220+1</f>
        <v>2108</v>
      </c>
      <c r="C1221" s="34">
        <f t="shared" si="84"/>
        <v>-51</v>
      </c>
      <c r="S1221" s="39" t="e">
        <f t="shared" si="85"/>
        <v>#N/A</v>
      </c>
    </row>
    <row r="1222" spans="2:19" ht="15">
      <c r="B1222" s="33">
        <f t="shared" si="86"/>
        <v>2109</v>
      </c>
      <c r="C1222" s="34">
        <f t="shared" si="84"/>
        <v>-51</v>
      </c>
      <c r="S1222" s="39" t="e">
        <f t="shared" si="85"/>
        <v>#N/A</v>
      </c>
    </row>
    <row r="1223" spans="2:19" ht="15">
      <c r="B1223" s="33">
        <f t="shared" si="86"/>
        <v>2110</v>
      </c>
      <c r="C1223" s="34">
        <f t="shared" si="84"/>
        <v>-51</v>
      </c>
      <c r="S1223" s="39" t="e">
        <f t="shared" si="85"/>
        <v>#N/A</v>
      </c>
    </row>
    <row r="1224" spans="2:19" ht="15">
      <c r="B1224" s="33">
        <f t="shared" si="86"/>
        <v>2111</v>
      </c>
      <c r="C1224" s="34">
        <f t="shared" si="84"/>
        <v>-51</v>
      </c>
      <c r="S1224" s="39" t="e">
        <f t="shared" si="85"/>
        <v>#N/A</v>
      </c>
    </row>
    <row r="1225" spans="2:19" ht="15">
      <c r="B1225" s="33">
        <f t="shared" si="86"/>
        <v>2112</v>
      </c>
      <c r="C1225" s="34">
        <f t="shared" si="84"/>
        <v>-51</v>
      </c>
      <c r="S1225" s="39" t="e">
        <f t="shared" si="85"/>
        <v>#N/A</v>
      </c>
    </row>
    <row r="1226" spans="2:19" ht="15">
      <c r="B1226" s="33">
        <f t="shared" si="86"/>
        <v>2113</v>
      </c>
      <c r="C1226" s="34">
        <f t="shared" si="84"/>
        <v>-51</v>
      </c>
      <c r="S1226" s="39" t="e">
        <f t="shared" si="85"/>
        <v>#N/A</v>
      </c>
    </row>
    <row r="1227" spans="2:19" ht="15">
      <c r="B1227" s="33">
        <f t="shared" si="86"/>
        <v>2114</v>
      </c>
      <c r="C1227" s="34">
        <f t="shared" si="84"/>
        <v>-51</v>
      </c>
      <c r="S1227" s="39" t="e">
        <f t="shared" si="85"/>
        <v>#N/A</v>
      </c>
    </row>
    <row r="1228" spans="2:19" ht="15">
      <c r="B1228" s="33">
        <f t="shared" si="86"/>
        <v>2115</v>
      </c>
      <c r="C1228" s="34">
        <f t="shared" si="84"/>
        <v>-51</v>
      </c>
      <c r="S1228" s="39" t="e">
        <f t="shared" si="85"/>
        <v>#N/A</v>
      </c>
    </row>
    <row r="1229" spans="2:19" ht="15">
      <c r="B1229" s="33">
        <f t="shared" si="86"/>
        <v>2116</v>
      </c>
      <c r="C1229" s="34">
        <f t="shared" si="84"/>
        <v>-51</v>
      </c>
      <c r="S1229" s="39" t="e">
        <f t="shared" si="85"/>
        <v>#N/A</v>
      </c>
    </row>
    <row r="1230" spans="2:19" ht="15">
      <c r="B1230" s="33">
        <f t="shared" si="86"/>
        <v>2117</v>
      </c>
      <c r="C1230" s="34">
        <f t="shared" si="84"/>
        <v>-52</v>
      </c>
      <c r="S1230" s="39" t="e">
        <f t="shared" si="85"/>
        <v>#N/A</v>
      </c>
    </row>
    <row r="1231" spans="2:19" ht="15">
      <c r="B1231" s="33">
        <f t="shared" si="86"/>
        <v>2118</v>
      </c>
      <c r="C1231" s="34">
        <f t="shared" si="84"/>
        <v>-52</v>
      </c>
      <c r="S1231" s="39" t="e">
        <f t="shared" si="85"/>
        <v>#N/A</v>
      </c>
    </row>
    <row r="1232" spans="2:19" ht="15">
      <c r="B1232" s="33">
        <f t="shared" si="86"/>
        <v>2119</v>
      </c>
      <c r="C1232" s="34">
        <f t="shared" si="84"/>
        <v>-52</v>
      </c>
      <c r="S1232" s="39" t="e">
        <f t="shared" si="85"/>
        <v>#N/A</v>
      </c>
    </row>
    <row r="1233" spans="2:19" ht="15">
      <c r="B1233" s="33">
        <f t="shared" si="86"/>
        <v>2120</v>
      </c>
      <c r="C1233" s="34">
        <f t="shared" si="84"/>
        <v>-52</v>
      </c>
      <c r="S1233" s="39" t="e">
        <f t="shared" si="85"/>
        <v>#N/A</v>
      </c>
    </row>
    <row r="1234" spans="2:19" ht="15">
      <c r="B1234" s="33">
        <f t="shared" si="86"/>
        <v>2121</v>
      </c>
      <c r="C1234" s="34">
        <f t="shared" si="84"/>
        <v>-52</v>
      </c>
      <c r="S1234" s="39" t="e">
        <f t="shared" si="85"/>
        <v>#N/A</v>
      </c>
    </row>
    <row r="1235" spans="2:19" ht="15">
      <c r="B1235" s="33">
        <f t="shared" si="86"/>
        <v>2122</v>
      </c>
      <c r="C1235" s="34">
        <f t="shared" si="84"/>
        <v>-52</v>
      </c>
      <c r="S1235" s="39" t="e">
        <f t="shared" si="85"/>
        <v>#N/A</v>
      </c>
    </row>
    <row r="1236" spans="2:19" ht="15">
      <c r="B1236" s="33">
        <f t="shared" si="86"/>
        <v>2123</v>
      </c>
      <c r="C1236" s="34">
        <f t="shared" si="84"/>
        <v>-52</v>
      </c>
      <c r="S1236" s="39" t="e">
        <f t="shared" si="85"/>
        <v>#N/A</v>
      </c>
    </row>
    <row r="1237" spans="2:19" ht="15">
      <c r="B1237" s="33">
        <f t="shared" si="86"/>
        <v>2124</v>
      </c>
      <c r="C1237" s="34">
        <f t="shared" si="84"/>
        <v>-52</v>
      </c>
      <c r="S1237" s="39" t="e">
        <f t="shared" si="85"/>
        <v>#N/A</v>
      </c>
    </row>
    <row r="1238" spans="2:19" ht="15">
      <c r="B1238" s="33">
        <f t="shared" si="86"/>
        <v>2125</v>
      </c>
      <c r="C1238" s="34">
        <f t="shared" si="84"/>
        <v>-52</v>
      </c>
      <c r="S1238" s="39" t="e">
        <f t="shared" si="85"/>
        <v>#N/A</v>
      </c>
    </row>
    <row r="1239" spans="2:19" ht="15">
      <c r="B1239" s="33">
        <f t="shared" si="86"/>
        <v>2126</v>
      </c>
      <c r="C1239" s="34">
        <f t="shared" si="84"/>
        <v>-52</v>
      </c>
      <c r="S1239" s="39" t="e">
        <f t="shared" si="85"/>
        <v>#N/A</v>
      </c>
    </row>
    <row r="1240" spans="2:19" ht="15">
      <c r="B1240" s="33">
        <f t="shared" si="86"/>
        <v>2127</v>
      </c>
      <c r="C1240" s="34">
        <f t="shared" si="84"/>
        <v>-52</v>
      </c>
      <c r="S1240" s="39" t="e">
        <f t="shared" si="85"/>
        <v>#N/A</v>
      </c>
    </row>
    <row r="1241" spans="2:19" ht="15">
      <c r="B1241" s="33">
        <f t="shared" si="86"/>
        <v>2128</v>
      </c>
      <c r="C1241" s="34">
        <f t="shared" si="84"/>
        <v>-52</v>
      </c>
      <c r="S1241" s="39" t="e">
        <f t="shared" si="85"/>
        <v>#N/A</v>
      </c>
    </row>
    <row r="1242" spans="2:19" ht="15">
      <c r="B1242" s="33">
        <f t="shared" si="86"/>
        <v>2129</v>
      </c>
      <c r="C1242" s="34">
        <f t="shared" si="84"/>
        <v>-52</v>
      </c>
      <c r="S1242" s="39" t="e">
        <f t="shared" si="85"/>
        <v>#N/A</v>
      </c>
    </row>
    <row r="1243" spans="2:19" ht="15">
      <c r="B1243" s="33">
        <f t="shared" si="86"/>
        <v>2130</v>
      </c>
      <c r="C1243" s="34">
        <f t="shared" si="84"/>
        <v>-52</v>
      </c>
      <c r="S1243" s="39" t="e">
        <f t="shared" si="85"/>
        <v>#N/A</v>
      </c>
    </row>
    <row r="1244" spans="2:19" ht="15">
      <c r="B1244" s="33">
        <f t="shared" si="86"/>
        <v>2131</v>
      </c>
      <c r="C1244" s="34">
        <f t="shared" si="84"/>
        <v>-53</v>
      </c>
      <c r="S1244" s="39" t="e">
        <f t="shared" si="85"/>
        <v>#N/A</v>
      </c>
    </row>
    <row r="1245" spans="2:19" ht="15">
      <c r="B1245" s="33">
        <f t="shared" si="86"/>
        <v>2132</v>
      </c>
      <c r="C1245" s="34">
        <f t="shared" si="84"/>
        <v>-53</v>
      </c>
      <c r="S1245" s="39" t="e">
        <f t="shared" si="85"/>
        <v>#N/A</v>
      </c>
    </row>
    <row r="1246" spans="2:19" ht="15">
      <c r="B1246" s="33">
        <f t="shared" si="86"/>
        <v>2133</v>
      </c>
      <c r="C1246" s="34">
        <f t="shared" si="84"/>
        <v>-53</v>
      </c>
      <c r="S1246" s="39" t="e">
        <f t="shared" si="85"/>
        <v>#N/A</v>
      </c>
    </row>
    <row r="1247" spans="2:19" ht="15">
      <c r="B1247" s="33">
        <f t="shared" si="86"/>
        <v>2134</v>
      </c>
      <c r="C1247" s="34">
        <f t="shared" si="84"/>
        <v>-53</v>
      </c>
      <c r="S1247" s="39" t="e">
        <f t="shared" si="85"/>
        <v>#N/A</v>
      </c>
    </row>
    <row r="1248" spans="2:19" ht="15">
      <c r="B1248" s="33">
        <f t="shared" si="86"/>
        <v>2135</v>
      </c>
      <c r="C1248" s="34">
        <f t="shared" si="84"/>
        <v>-53</v>
      </c>
      <c r="S1248" s="39" t="e">
        <f t="shared" si="85"/>
        <v>#N/A</v>
      </c>
    </row>
    <row r="1249" spans="2:19" ht="15">
      <c r="B1249" s="33">
        <f t="shared" si="86"/>
        <v>2136</v>
      </c>
      <c r="C1249" s="34">
        <f t="shared" si="84"/>
        <v>-53</v>
      </c>
      <c r="S1249" s="39" t="e">
        <f t="shared" si="85"/>
        <v>#N/A</v>
      </c>
    </row>
    <row r="1250" spans="2:19" ht="15">
      <c r="B1250" s="33">
        <f t="shared" si="86"/>
        <v>2137</v>
      </c>
      <c r="C1250" s="34">
        <f t="shared" si="84"/>
        <v>-53</v>
      </c>
      <c r="S1250" s="39" t="e">
        <f t="shared" si="85"/>
        <v>#N/A</v>
      </c>
    </row>
    <row r="1251" spans="2:19" ht="15">
      <c r="B1251" s="33">
        <f t="shared" si="86"/>
        <v>2138</v>
      </c>
      <c r="C1251" s="34">
        <f t="shared" si="84"/>
        <v>-53</v>
      </c>
      <c r="S1251" s="39" t="e">
        <f t="shared" si="85"/>
        <v>#N/A</v>
      </c>
    </row>
    <row r="1252" spans="2:19" ht="15">
      <c r="B1252" s="33">
        <f t="shared" si="86"/>
        <v>2139</v>
      </c>
      <c r="C1252" s="34">
        <f t="shared" si="84"/>
        <v>-53</v>
      </c>
      <c r="S1252" s="39" t="e">
        <f t="shared" si="85"/>
        <v>#N/A</v>
      </c>
    </row>
    <row r="1253" spans="2:19" ht="15">
      <c r="B1253" s="33">
        <f t="shared" si="86"/>
        <v>2140</v>
      </c>
      <c r="C1253" s="34">
        <f t="shared" si="84"/>
        <v>-53</v>
      </c>
      <c r="S1253" s="39" t="e">
        <f t="shared" si="85"/>
        <v>#N/A</v>
      </c>
    </row>
    <row r="1254" spans="2:19" ht="15">
      <c r="B1254" s="33">
        <f t="shared" si="86"/>
        <v>2141</v>
      </c>
      <c r="C1254" s="34">
        <f t="shared" si="84"/>
        <v>-53</v>
      </c>
      <c r="S1254" s="39" t="e">
        <f t="shared" si="85"/>
        <v>#N/A</v>
      </c>
    </row>
    <row r="1255" spans="2:19" ht="15">
      <c r="B1255" s="33">
        <f t="shared" si="86"/>
        <v>2142</v>
      </c>
      <c r="C1255" s="34">
        <f t="shared" si="84"/>
        <v>-53</v>
      </c>
      <c r="S1255" s="39" t="e">
        <f t="shared" si="85"/>
        <v>#N/A</v>
      </c>
    </row>
    <row r="1256" spans="2:19" ht="15">
      <c r="B1256" s="33">
        <f t="shared" si="86"/>
        <v>2143</v>
      </c>
      <c r="C1256" s="34">
        <f t="shared" si="84"/>
        <v>-53</v>
      </c>
      <c r="S1256" s="39" t="e">
        <f t="shared" si="85"/>
        <v>#N/A</v>
      </c>
    </row>
    <row r="1257" spans="2:19" ht="15">
      <c r="B1257" s="33">
        <f t="shared" si="86"/>
        <v>2144</v>
      </c>
      <c r="C1257" s="34">
        <f t="shared" si="84"/>
        <v>-53</v>
      </c>
      <c r="S1257" s="39" t="e">
        <f t="shared" si="85"/>
        <v>#N/A</v>
      </c>
    </row>
    <row r="1258" spans="2:19" ht="15">
      <c r="B1258" s="33">
        <f t="shared" si="86"/>
        <v>2145</v>
      </c>
      <c r="C1258" s="34">
        <f t="shared" si="84"/>
        <v>-54</v>
      </c>
      <c r="S1258" s="39" t="e">
        <f t="shared" si="85"/>
        <v>#N/A</v>
      </c>
    </row>
    <row r="1259" spans="2:19" ht="15">
      <c r="B1259" s="33">
        <f t="shared" si="86"/>
        <v>2146</v>
      </c>
      <c r="C1259" s="34">
        <f t="shared" si="84"/>
        <v>-54</v>
      </c>
      <c r="S1259" s="39" t="e">
        <f t="shared" si="85"/>
        <v>#N/A</v>
      </c>
    </row>
    <row r="1260" spans="2:19" ht="15">
      <c r="B1260" s="33">
        <f t="shared" si="86"/>
        <v>2147</v>
      </c>
      <c r="C1260" s="34">
        <f t="shared" si="84"/>
        <v>-54</v>
      </c>
      <c r="S1260" s="39" t="e">
        <f t="shared" si="85"/>
        <v>#N/A</v>
      </c>
    </row>
    <row r="1261" spans="2:19" ht="15">
      <c r="B1261" s="33">
        <f t="shared" si="86"/>
        <v>2148</v>
      </c>
      <c r="C1261" s="34">
        <f t="shared" si="84"/>
        <v>-54</v>
      </c>
      <c r="S1261" s="39" t="e">
        <f t="shared" si="85"/>
        <v>#N/A</v>
      </c>
    </row>
    <row r="1262" spans="2:19" ht="15">
      <c r="B1262" s="33">
        <f t="shared" si="86"/>
        <v>2149</v>
      </c>
      <c r="C1262" s="34">
        <f t="shared" si="84"/>
        <v>-54</v>
      </c>
      <c r="S1262" s="39" t="e">
        <f t="shared" si="85"/>
        <v>#N/A</v>
      </c>
    </row>
    <row r="1263" spans="2:19" ht="15">
      <c r="B1263" s="33">
        <f t="shared" si="86"/>
        <v>2150</v>
      </c>
      <c r="C1263" s="34">
        <f t="shared" si="84"/>
        <v>-54</v>
      </c>
      <c r="S1263" s="39" t="e">
        <f t="shared" si="85"/>
        <v>#N/A</v>
      </c>
    </row>
    <row r="1264" spans="2:19" ht="15">
      <c r="B1264" s="33">
        <f t="shared" si="86"/>
        <v>2151</v>
      </c>
      <c r="C1264" s="34">
        <f t="shared" si="84"/>
        <v>-54</v>
      </c>
      <c r="S1264" s="39" t="e">
        <f t="shared" si="85"/>
        <v>#N/A</v>
      </c>
    </row>
    <row r="1265" spans="2:19" ht="15">
      <c r="B1265" s="33">
        <f t="shared" si="86"/>
        <v>2152</v>
      </c>
      <c r="C1265" s="34">
        <f t="shared" si="84"/>
        <v>-54</v>
      </c>
      <c r="S1265" s="39" t="e">
        <f t="shared" si="85"/>
        <v>#N/A</v>
      </c>
    </row>
    <row r="1266" spans="2:19" ht="15">
      <c r="B1266" s="33">
        <f t="shared" si="86"/>
        <v>2153</v>
      </c>
      <c r="C1266" s="34">
        <f t="shared" si="84"/>
        <v>-54</v>
      </c>
      <c r="S1266" s="39" t="e">
        <f t="shared" si="85"/>
        <v>#N/A</v>
      </c>
    </row>
    <row r="1267" spans="2:19" ht="15">
      <c r="B1267" s="33">
        <f t="shared" si="86"/>
        <v>2154</v>
      </c>
      <c r="C1267" s="34">
        <f t="shared" si="84"/>
        <v>-54</v>
      </c>
      <c r="S1267" s="39" t="e">
        <f t="shared" si="85"/>
        <v>#N/A</v>
      </c>
    </row>
    <row r="1268" spans="2:19" ht="15">
      <c r="B1268" s="33">
        <f t="shared" si="86"/>
        <v>2155</v>
      </c>
      <c r="C1268" s="34">
        <f t="shared" si="84"/>
        <v>-54</v>
      </c>
      <c r="S1268" s="39" t="e">
        <f t="shared" si="85"/>
        <v>#N/A</v>
      </c>
    </row>
    <row r="1269" spans="2:19" ht="15">
      <c r="B1269" s="33">
        <f t="shared" si="86"/>
        <v>2156</v>
      </c>
      <c r="C1269" s="34">
        <f t="shared" si="84"/>
        <v>-54</v>
      </c>
      <c r="S1269" s="39" t="e">
        <f t="shared" si="85"/>
        <v>#N/A</v>
      </c>
    </row>
    <row r="1270" spans="2:19" ht="15">
      <c r="B1270" s="33">
        <f t="shared" si="86"/>
        <v>2157</v>
      </c>
      <c r="C1270" s="34">
        <f t="shared" si="84"/>
        <v>-54</v>
      </c>
      <c r="S1270" s="39" t="e">
        <f t="shared" si="85"/>
        <v>#N/A</v>
      </c>
    </row>
    <row r="1271" spans="2:19" ht="15">
      <c r="B1271" s="33">
        <f t="shared" si="86"/>
        <v>2158</v>
      </c>
      <c r="C1271" s="34">
        <f t="shared" si="84"/>
        <v>-54</v>
      </c>
      <c r="S1271" s="39" t="e">
        <f t="shared" si="85"/>
        <v>#N/A</v>
      </c>
    </row>
    <row r="1272" spans="2:19" ht="15">
      <c r="B1272" s="33">
        <f t="shared" si="86"/>
        <v>2159</v>
      </c>
      <c r="C1272" s="34">
        <f t="shared" si="84"/>
        <v>-55</v>
      </c>
      <c r="S1272" s="39" t="e">
        <f t="shared" si="85"/>
        <v>#N/A</v>
      </c>
    </row>
    <row r="1273" spans="2:19" ht="15">
      <c r="B1273" s="33">
        <f t="shared" si="86"/>
        <v>2160</v>
      </c>
      <c r="C1273" s="34">
        <f t="shared" si="84"/>
        <v>-55</v>
      </c>
      <c r="S1273" s="39" t="e">
        <f t="shared" si="85"/>
        <v>#N/A</v>
      </c>
    </row>
    <row r="1274" spans="2:19" ht="15">
      <c r="B1274" s="33">
        <f t="shared" si="86"/>
        <v>2161</v>
      </c>
      <c r="C1274" s="34">
        <f t="shared" si="84"/>
        <v>-55</v>
      </c>
      <c r="S1274" s="39" t="e">
        <f t="shared" si="85"/>
        <v>#N/A</v>
      </c>
    </row>
    <row r="1275" spans="2:19" ht="15">
      <c r="B1275" s="33">
        <f t="shared" si="86"/>
        <v>2162</v>
      </c>
      <c r="C1275" s="34">
        <f t="shared" si="84"/>
        <v>-55</v>
      </c>
      <c r="S1275" s="39" t="e">
        <f t="shared" si="85"/>
        <v>#N/A</v>
      </c>
    </row>
    <row r="1276" spans="2:19" ht="15">
      <c r="B1276" s="33">
        <f t="shared" si="86"/>
        <v>2163</v>
      </c>
      <c r="C1276" s="34">
        <f t="shared" si="84"/>
        <v>-55</v>
      </c>
      <c r="S1276" s="39" t="e">
        <f t="shared" si="85"/>
        <v>#N/A</v>
      </c>
    </row>
    <row r="1277" spans="2:19" ht="15">
      <c r="B1277" s="33">
        <f t="shared" si="86"/>
        <v>2164</v>
      </c>
      <c r="C1277" s="34">
        <f t="shared" si="84"/>
        <v>-55</v>
      </c>
      <c r="S1277" s="39" t="e">
        <f t="shared" si="85"/>
        <v>#N/A</v>
      </c>
    </row>
    <row r="1278" spans="2:19" ht="15">
      <c r="B1278" s="33">
        <f t="shared" si="86"/>
        <v>2165</v>
      </c>
      <c r="C1278" s="34">
        <f t="shared" si="84"/>
        <v>-55</v>
      </c>
      <c r="S1278" s="39" t="e">
        <f t="shared" si="85"/>
        <v>#N/A</v>
      </c>
    </row>
    <row r="1279" spans="2:19" ht="15">
      <c r="B1279" s="33">
        <f t="shared" si="86"/>
        <v>2166</v>
      </c>
      <c r="C1279" s="34">
        <f t="shared" si="84"/>
        <v>-55</v>
      </c>
      <c r="S1279" s="39" t="e">
        <f t="shared" si="85"/>
        <v>#N/A</v>
      </c>
    </row>
    <row r="1280" spans="2:19" ht="15">
      <c r="B1280" s="33">
        <f t="shared" si="86"/>
        <v>2167</v>
      </c>
      <c r="C1280" s="34">
        <f t="shared" si="84"/>
        <v>-55</v>
      </c>
      <c r="S1280" s="39" t="e">
        <f t="shared" si="85"/>
        <v>#N/A</v>
      </c>
    </row>
    <row r="1281" spans="2:19" ht="15">
      <c r="B1281" s="33">
        <f t="shared" si="86"/>
        <v>2168</v>
      </c>
      <c r="C1281" s="34">
        <f t="shared" si="84"/>
        <v>-55</v>
      </c>
      <c r="S1281" s="39" t="e">
        <f t="shared" si="85"/>
        <v>#N/A</v>
      </c>
    </row>
    <row r="1282" spans="2:19" ht="15">
      <c r="B1282" s="33">
        <f t="shared" si="86"/>
        <v>2169</v>
      </c>
      <c r="C1282" s="34">
        <f t="shared" si="84"/>
        <v>-55</v>
      </c>
      <c r="S1282" s="39" t="e">
        <f t="shared" si="85"/>
        <v>#N/A</v>
      </c>
    </row>
    <row r="1283" spans="2:19" ht="15">
      <c r="B1283" s="33">
        <f t="shared" si="86"/>
        <v>2170</v>
      </c>
      <c r="C1283" s="34">
        <f t="shared" si="84"/>
        <v>-55</v>
      </c>
      <c r="S1283" s="39" t="e">
        <f t="shared" si="85"/>
        <v>#N/A</v>
      </c>
    </row>
    <row r="1284" spans="2:19" ht="15">
      <c r="B1284" s="33">
        <f t="shared" si="86"/>
        <v>2171</v>
      </c>
      <c r="C1284" s="34">
        <f aca="true" t="shared" si="87" ref="C1284:C1330">Race-INT(Race*B1284/RefPY+0.5)+1</f>
        <v>-55</v>
      </c>
      <c r="S1284" s="39" t="e">
        <f aca="true" t="shared" si="88" ref="S1284:S1330">VLOOKUP(R1284,$K$3:$O$97,5,FALSE)</f>
        <v>#N/A</v>
      </c>
    </row>
    <row r="1285" spans="2:19" ht="15">
      <c r="B1285" s="33">
        <f aca="true" t="shared" si="89" ref="B1285:B1330">B1284+1</f>
        <v>2172</v>
      </c>
      <c r="C1285" s="34">
        <f t="shared" si="87"/>
        <v>-55</v>
      </c>
      <c r="S1285" s="39" t="e">
        <f t="shared" si="88"/>
        <v>#N/A</v>
      </c>
    </row>
    <row r="1286" spans="2:19" ht="15">
      <c r="B1286" s="33">
        <f t="shared" si="89"/>
        <v>2173</v>
      </c>
      <c r="C1286" s="34">
        <f t="shared" si="87"/>
        <v>-56</v>
      </c>
      <c r="S1286" s="39" t="e">
        <f t="shared" si="88"/>
        <v>#N/A</v>
      </c>
    </row>
    <row r="1287" spans="2:19" ht="15">
      <c r="B1287" s="33">
        <f t="shared" si="89"/>
        <v>2174</v>
      </c>
      <c r="C1287" s="34">
        <f t="shared" si="87"/>
        <v>-56</v>
      </c>
      <c r="S1287" s="39" t="e">
        <f t="shared" si="88"/>
        <v>#N/A</v>
      </c>
    </row>
    <row r="1288" spans="2:19" ht="15">
      <c r="B1288" s="33">
        <f t="shared" si="89"/>
        <v>2175</v>
      </c>
      <c r="C1288" s="34">
        <f t="shared" si="87"/>
        <v>-56</v>
      </c>
      <c r="S1288" s="39" t="e">
        <f t="shared" si="88"/>
        <v>#N/A</v>
      </c>
    </row>
    <row r="1289" spans="2:19" ht="15">
      <c r="B1289" s="33">
        <f t="shared" si="89"/>
        <v>2176</v>
      </c>
      <c r="C1289" s="34">
        <f t="shared" si="87"/>
        <v>-56</v>
      </c>
      <c r="S1289" s="39" t="e">
        <f t="shared" si="88"/>
        <v>#N/A</v>
      </c>
    </row>
    <row r="1290" spans="2:19" ht="15">
      <c r="B1290" s="33">
        <f t="shared" si="89"/>
        <v>2177</v>
      </c>
      <c r="C1290" s="34">
        <f t="shared" si="87"/>
        <v>-56</v>
      </c>
      <c r="S1290" s="39" t="e">
        <f t="shared" si="88"/>
        <v>#N/A</v>
      </c>
    </row>
    <row r="1291" spans="2:19" ht="15">
      <c r="B1291" s="33">
        <f t="shared" si="89"/>
        <v>2178</v>
      </c>
      <c r="C1291" s="34">
        <f t="shared" si="87"/>
        <v>-56</v>
      </c>
      <c r="S1291" s="39" t="e">
        <f t="shared" si="88"/>
        <v>#N/A</v>
      </c>
    </row>
    <row r="1292" spans="2:19" ht="15">
      <c r="B1292" s="33">
        <f t="shared" si="89"/>
        <v>2179</v>
      </c>
      <c r="C1292" s="34">
        <f t="shared" si="87"/>
        <v>-56</v>
      </c>
      <c r="S1292" s="39" t="e">
        <f t="shared" si="88"/>
        <v>#N/A</v>
      </c>
    </row>
    <row r="1293" spans="2:19" ht="15">
      <c r="B1293" s="33">
        <f t="shared" si="89"/>
        <v>2180</v>
      </c>
      <c r="C1293" s="34">
        <f t="shared" si="87"/>
        <v>-56</v>
      </c>
      <c r="S1293" s="39" t="e">
        <f t="shared" si="88"/>
        <v>#N/A</v>
      </c>
    </row>
    <row r="1294" spans="2:19" ht="15">
      <c r="B1294" s="33">
        <f t="shared" si="89"/>
        <v>2181</v>
      </c>
      <c r="C1294" s="34">
        <f t="shared" si="87"/>
        <v>-56</v>
      </c>
      <c r="S1294" s="39" t="e">
        <f t="shared" si="88"/>
        <v>#N/A</v>
      </c>
    </row>
    <row r="1295" spans="2:19" ht="15">
      <c r="B1295" s="33">
        <f t="shared" si="89"/>
        <v>2182</v>
      </c>
      <c r="C1295" s="34">
        <f t="shared" si="87"/>
        <v>-56</v>
      </c>
      <c r="S1295" s="39" t="e">
        <f t="shared" si="88"/>
        <v>#N/A</v>
      </c>
    </row>
    <row r="1296" spans="2:19" ht="15">
      <c r="B1296" s="33">
        <f t="shared" si="89"/>
        <v>2183</v>
      </c>
      <c r="C1296" s="34">
        <f t="shared" si="87"/>
        <v>-56</v>
      </c>
      <c r="S1296" s="39" t="e">
        <f t="shared" si="88"/>
        <v>#N/A</v>
      </c>
    </row>
    <row r="1297" spans="2:19" ht="15">
      <c r="B1297" s="33">
        <f t="shared" si="89"/>
        <v>2184</v>
      </c>
      <c r="C1297" s="34">
        <f t="shared" si="87"/>
        <v>-56</v>
      </c>
      <c r="S1297" s="39" t="e">
        <f t="shared" si="88"/>
        <v>#N/A</v>
      </c>
    </row>
    <row r="1298" spans="2:19" ht="15">
      <c r="B1298" s="33">
        <f t="shared" si="89"/>
        <v>2185</v>
      </c>
      <c r="C1298" s="34">
        <f t="shared" si="87"/>
        <v>-56</v>
      </c>
      <c r="S1298" s="39" t="e">
        <f t="shared" si="88"/>
        <v>#N/A</v>
      </c>
    </row>
    <row r="1299" spans="2:19" ht="15">
      <c r="B1299" s="33">
        <f t="shared" si="89"/>
        <v>2186</v>
      </c>
      <c r="C1299" s="34">
        <f t="shared" si="87"/>
        <v>-56</v>
      </c>
      <c r="S1299" s="39" t="e">
        <f t="shared" si="88"/>
        <v>#N/A</v>
      </c>
    </row>
    <row r="1300" spans="2:19" ht="15">
      <c r="B1300" s="33">
        <f t="shared" si="89"/>
        <v>2187</v>
      </c>
      <c r="C1300" s="34">
        <f t="shared" si="87"/>
        <v>-57</v>
      </c>
      <c r="S1300" s="39" t="e">
        <f t="shared" si="88"/>
        <v>#N/A</v>
      </c>
    </row>
    <row r="1301" spans="2:19" ht="15">
      <c r="B1301" s="33">
        <f t="shared" si="89"/>
        <v>2188</v>
      </c>
      <c r="C1301" s="34">
        <f t="shared" si="87"/>
        <v>-57</v>
      </c>
      <c r="S1301" s="39" t="e">
        <f t="shared" si="88"/>
        <v>#N/A</v>
      </c>
    </row>
    <row r="1302" spans="2:19" ht="15">
      <c r="B1302" s="33">
        <f t="shared" si="89"/>
        <v>2189</v>
      </c>
      <c r="C1302" s="34">
        <f t="shared" si="87"/>
        <v>-57</v>
      </c>
      <c r="S1302" s="39" t="e">
        <f t="shared" si="88"/>
        <v>#N/A</v>
      </c>
    </row>
    <row r="1303" spans="2:19" ht="15">
      <c r="B1303" s="33">
        <f t="shared" si="89"/>
        <v>2190</v>
      </c>
      <c r="C1303" s="34">
        <f t="shared" si="87"/>
        <v>-57</v>
      </c>
      <c r="S1303" s="39" t="e">
        <f t="shared" si="88"/>
        <v>#N/A</v>
      </c>
    </row>
    <row r="1304" spans="2:19" ht="15">
      <c r="B1304" s="33">
        <f t="shared" si="89"/>
        <v>2191</v>
      </c>
      <c r="C1304" s="34">
        <f t="shared" si="87"/>
        <v>-57</v>
      </c>
      <c r="S1304" s="39" t="e">
        <f t="shared" si="88"/>
        <v>#N/A</v>
      </c>
    </row>
    <row r="1305" spans="2:19" ht="15">
      <c r="B1305" s="33">
        <f t="shared" si="89"/>
        <v>2192</v>
      </c>
      <c r="C1305" s="34">
        <f t="shared" si="87"/>
        <v>-57</v>
      </c>
      <c r="S1305" s="39" t="e">
        <f t="shared" si="88"/>
        <v>#N/A</v>
      </c>
    </row>
    <row r="1306" spans="2:19" ht="15">
      <c r="B1306" s="33">
        <f t="shared" si="89"/>
        <v>2193</v>
      </c>
      <c r="C1306" s="34">
        <f t="shared" si="87"/>
        <v>-57</v>
      </c>
      <c r="S1306" s="39" t="e">
        <f t="shared" si="88"/>
        <v>#N/A</v>
      </c>
    </row>
    <row r="1307" spans="2:19" ht="15">
      <c r="B1307" s="33">
        <f t="shared" si="89"/>
        <v>2194</v>
      </c>
      <c r="C1307" s="34">
        <f t="shared" si="87"/>
        <v>-57</v>
      </c>
      <c r="S1307" s="39" t="e">
        <f t="shared" si="88"/>
        <v>#N/A</v>
      </c>
    </row>
    <row r="1308" spans="2:19" ht="15">
      <c r="B1308" s="33">
        <f t="shared" si="89"/>
        <v>2195</v>
      </c>
      <c r="C1308" s="34">
        <f t="shared" si="87"/>
        <v>-57</v>
      </c>
      <c r="S1308" s="39" t="e">
        <f t="shared" si="88"/>
        <v>#N/A</v>
      </c>
    </row>
    <row r="1309" spans="2:19" ht="15">
      <c r="B1309" s="33">
        <f t="shared" si="89"/>
        <v>2196</v>
      </c>
      <c r="C1309" s="34">
        <f t="shared" si="87"/>
        <v>-57</v>
      </c>
      <c r="S1309" s="39" t="e">
        <f t="shared" si="88"/>
        <v>#N/A</v>
      </c>
    </row>
    <row r="1310" spans="2:19" ht="15">
      <c r="B1310" s="33">
        <f t="shared" si="89"/>
        <v>2197</v>
      </c>
      <c r="C1310" s="34">
        <f t="shared" si="87"/>
        <v>-57</v>
      </c>
      <c r="S1310" s="39" t="e">
        <f t="shared" si="88"/>
        <v>#N/A</v>
      </c>
    </row>
    <row r="1311" spans="2:19" ht="15">
      <c r="B1311" s="33">
        <f t="shared" si="89"/>
        <v>2198</v>
      </c>
      <c r="C1311" s="34">
        <f t="shared" si="87"/>
        <v>-57</v>
      </c>
      <c r="S1311" s="39" t="e">
        <f t="shared" si="88"/>
        <v>#N/A</v>
      </c>
    </row>
    <row r="1312" spans="2:19" ht="15">
      <c r="B1312" s="33">
        <f t="shared" si="89"/>
        <v>2199</v>
      </c>
      <c r="C1312" s="34">
        <f t="shared" si="87"/>
        <v>-57</v>
      </c>
      <c r="S1312" s="39" t="e">
        <f t="shared" si="88"/>
        <v>#N/A</v>
      </c>
    </row>
    <row r="1313" spans="2:19" ht="15">
      <c r="B1313" s="33">
        <f t="shared" si="89"/>
        <v>2200</v>
      </c>
      <c r="C1313" s="34">
        <f t="shared" si="87"/>
        <v>-58</v>
      </c>
      <c r="S1313" s="39" t="e">
        <f t="shared" si="88"/>
        <v>#N/A</v>
      </c>
    </row>
    <row r="1314" spans="2:19" ht="15">
      <c r="B1314" s="33">
        <f t="shared" si="89"/>
        <v>2201</v>
      </c>
      <c r="C1314" s="34">
        <f t="shared" si="87"/>
        <v>-58</v>
      </c>
      <c r="S1314" s="39" t="e">
        <f t="shared" si="88"/>
        <v>#N/A</v>
      </c>
    </row>
    <row r="1315" spans="2:19" ht="15">
      <c r="B1315" s="33">
        <f t="shared" si="89"/>
        <v>2202</v>
      </c>
      <c r="C1315" s="34">
        <f t="shared" si="87"/>
        <v>-58</v>
      </c>
      <c r="S1315" s="39" t="e">
        <f t="shared" si="88"/>
        <v>#N/A</v>
      </c>
    </row>
    <row r="1316" spans="2:19" ht="15">
      <c r="B1316" s="33">
        <f t="shared" si="89"/>
        <v>2203</v>
      </c>
      <c r="C1316" s="34">
        <f t="shared" si="87"/>
        <v>-58</v>
      </c>
      <c r="S1316" s="39" t="e">
        <f t="shared" si="88"/>
        <v>#N/A</v>
      </c>
    </row>
    <row r="1317" spans="2:19" ht="15">
      <c r="B1317" s="33">
        <f t="shared" si="89"/>
        <v>2204</v>
      </c>
      <c r="C1317" s="34">
        <f t="shared" si="87"/>
        <v>-58</v>
      </c>
      <c r="S1317" s="39" t="e">
        <f t="shared" si="88"/>
        <v>#N/A</v>
      </c>
    </row>
    <row r="1318" spans="2:19" ht="15">
      <c r="B1318" s="33">
        <f t="shared" si="89"/>
        <v>2205</v>
      </c>
      <c r="C1318" s="34">
        <f t="shared" si="87"/>
        <v>-58</v>
      </c>
      <c r="S1318" s="39" t="e">
        <f t="shared" si="88"/>
        <v>#N/A</v>
      </c>
    </row>
    <row r="1319" spans="2:19" ht="15">
      <c r="B1319" s="33">
        <f t="shared" si="89"/>
        <v>2206</v>
      </c>
      <c r="C1319" s="34">
        <f t="shared" si="87"/>
        <v>-58</v>
      </c>
      <c r="S1319" s="39" t="e">
        <f t="shared" si="88"/>
        <v>#N/A</v>
      </c>
    </row>
    <row r="1320" spans="2:19" ht="15">
      <c r="B1320" s="33">
        <f t="shared" si="89"/>
        <v>2207</v>
      </c>
      <c r="C1320" s="34">
        <f t="shared" si="87"/>
        <v>-58</v>
      </c>
      <c r="S1320" s="39" t="e">
        <f t="shared" si="88"/>
        <v>#N/A</v>
      </c>
    </row>
    <row r="1321" spans="2:19" ht="15">
      <c r="B1321" s="33">
        <f t="shared" si="89"/>
        <v>2208</v>
      </c>
      <c r="C1321" s="34">
        <f t="shared" si="87"/>
        <v>-58</v>
      </c>
      <c r="S1321" s="39" t="e">
        <f t="shared" si="88"/>
        <v>#N/A</v>
      </c>
    </row>
    <row r="1322" spans="2:19" ht="15">
      <c r="B1322" s="33">
        <f t="shared" si="89"/>
        <v>2209</v>
      </c>
      <c r="C1322" s="34">
        <f t="shared" si="87"/>
        <v>-58</v>
      </c>
      <c r="S1322" s="39" t="e">
        <f t="shared" si="88"/>
        <v>#N/A</v>
      </c>
    </row>
    <row r="1323" spans="2:19" ht="15">
      <c r="B1323" s="33">
        <f t="shared" si="89"/>
        <v>2210</v>
      </c>
      <c r="C1323" s="34">
        <f t="shared" si="87"/>
        <v>-58</v>
      </c>
      <c r="S1323" s="39" t="e">
        <f t="shared" si="88"/>
        <v>#N/A</v>
      </c>
    </row>
    <row r="1324" spans="2:19" ht="15">
      <c r="B1324" s="33">
        <f t="shared" si="89"/>
        <v>2211</v>
      </c>
      <c r="C1324" s="34">
        <f t="shared" si="87"/>
        <v>-58</v>
      </c>
      <c r="S1324" s="39" t="e">
        <f t="shared" si="88"/>
        <v>#N/A</v>
      </c>
    </row>
    <row r="1325" spans="2:19" ht="15">
      <c r="B1325" s="33">
        <f t="shared" si="89"/>
        <v>2212</v>
      </c>
      <c r="C1325" s="34">
        <f t="shared" si="87"/>
        <v>-58</v>
      </c>
      <c r="S1325" s="39" t="e">
        <f t="shared" si="88"/>
        <v>#N/A</v>
      </c>
    </row>
    <row r="1326" spans="2:19" ht="15">
      <c r="B1326" s="33">
        <f t="shared" si="89"/>
        <v>2213</v>
      </c>
      <c r="C1326" s="34">
        <f t="shared" si="87"/>
        <v>-58</v>
      </c>
      <c r="S1326" s="39" t="e">
        <f t="shared" si="88"/>
        <v>#N/A</v>
      </c>
    </row>
    <row r="1327" spans="2:19" ht="15">
      <c r="B1327" s="33">
        <f t="shared" si="89"/>
        <v>2214</v>
      </c>
      <c r="C1327" s="34">
        <f t="shared" si="87"/>
        <v>-59</v>
      </c>
      <c r="S1327" s="39" t="e">
        <f t="shared" si="88"/>
        <v>#N/A</v>
      </c>
    </row>
    <row r="1328" spans="2:19" ht="15">
      <c r="B1328" s="33">
        <f t="shared" si="89"/>
        <v>2215</v>
      </c>
      <c r="C1328" s="34">
        <f t="shared" si="87"/>
        <v>-59</v>
      </c>
      <c r="S1328" s="39" t="e">
        <f t="shared" si="88"/>
        <v>#N/A</v>
      </c>
    </row>
    <row r="1329" spans="2:19" ht="15">
      <c r="B1329" s="33">
        <f t="shared" si="89"/>
        <v>2216</v>
      </c>
      <c r="C1329" s="34">
        <f t="shared" si="87"/>
        <v>-59</v>
      </c>
      <c r="S1329" s="39" t="e">
        <f t="shared" si="88"/>
        <v>#N/A</v>
      </c>
    </row>
    <row r="1330" spans="2:19" ht="15">
      <c r="B1330" s="33">
        <f t="shared" si="89"/>
        <v>2217</v>
      </c>
      <c r="C1330" s="34">
        <f t="shared" si="87"/>
        <v>-59</v>
      </c>
      <c r="S1330" s="39" t="e">
        <f t="shared" si="88"/>
        <v>#N/A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J39"/>
  <sheetViews>
    <sheetView zoomScalePageLayoutView="0" workbookViewId="0" topLeftCell="A7">
      <selection activeCell="A40" sqref="A40"/>
    </sheetView>
  </sheetViews>
  <sheetFormatPr defaultColWidth="9.140625" defaultRowHeight="12.75"/>
  <cols>
    <col min="2" max="2" width="5.28125" style="0" customWidth="1"/>
  </cols>
  <sheetData>
    <row r="2" spans="1:3" ht="12.75">
      <c r="A2" s="83">
        <v>41548</v>
      </c>
      <c r="C2" s="88" t="s">
        <v>44</v>
      </c>
    </row>
    <row r="3" ht="12.75">
      <c r="C3" t="s">
        <v>37</v>
      </c>
    </row>
    <row r="4" ht="12.75">
      <c r="C4" t="s">
        <v>36</v>
      </c>
    </row>
    <row r="5" ht="12.75">
      <c r="C5" t="s">
        <v>38</v>
      </c>
    </row>
    <row r="7" spans="1:3" ht="12.75">
      <c r="A7" s="83">
        <v>41548</v>
      </c>
      <c r="C7" s="88" t="s">
        <v>45</v>
      </c>
    </row>
    <row r="8" ht="12.75">
      <c r="C8" t="s">
        <v>48</v>
      </c>
    </row>
    <row r="9" ht="12.75">
      <c r="C9" t="s">
        <v>66</v>
      </c>
    </row>
    <row r="10" ht="12.75">
      <c r="C10" t="s">
        <v>39</v>
      </c>
    </row>
    <row r="11" ht="12.75">
      <c r="C11" t="s">
        <v>40</v>
      </c>
    </row>
    <row r="12" ht="12.75">
      <c r="C12" t="s">
        <v>65</v>
      </c>
    </row>
    <row r="14" spans="1:3" ht="12.75">
      <c r="A14" s="83">
        <v>41548</v>
      </c>
      <c r="C14" s="88" t="s">
        <v>46</v>
      </c>
    </row>
    <row r="15" ht="12.75">
      <c r="C15" t="s">
        <v>42</v>
      </c>
    </row>
    <row r="16" ht="12.75">
      <c r="C16" t="s">
        <v>43</v>
      </c>
    </row>
    <row r="18" spans="1:3" ht="12.75">
      <c r="A18" s="83">
        <v>41548</v>
      </c>
      <c r="C18" s="88" t="s">
        <v>47</v>
      </c>
    </row>
    <row r="20" spans="1:3" ht="12.75">
      <c r="A20" s="83">
        <v>41760</v>
      </c>
      <c r="C20" t="s">
        <v>63</v>
      </c>
    </row>
    <row r="22" spans="1:3" ht="12.75">
      <c r="A22" s="83">
        <v>42248</v>
      </c>
      <c r="C22" t="s">
        <v>64</v>
      </c>
    </row>
    <row r="24" spans="1:3" ht="12.75">
      <c r="A24" s="83">
        <v>42461</v>
      </c>
      <c r="C24" s="95" t="s">
        <v>68</v>
      </c>
    </row>
    <row r="25" ht="12.75">
      <c r="C25" s="93" t="s">
        <v>69</v>
      </c>
    </row>
    <row r="26" ht="12.75">
      <c r="C26" s="93" t="s">
        <v>67</v>
      </c>
    </row>
    <row r="28" spans="1:10" ht="12.75">
      <c r="A28" s="83">
        <v>42491</v>
      </c>
      <c r="C28" s="97" t="s">
        <v>71</v>
      </c>
      <c r="D28" s="7"/>
      <c r="E28" s="7"/>
      <c r="F28" s="7"/>
      <c r="G28" s="7"/>
      <c r="H28" s="7"/>
      <c r="I28" s="7"/>
      <c r="J28" s="7"/>
    </row>
    <row r="29" spans="3:10" ht="12.75">
      <c r="C29" s="98" t="s">
        <v>73</v>
      </c>
      <c r="D29" s="7"/>
      <c r="E29" s="7"/>
      <c r="F29" s="7"/>
      <c r="G29" s="7"/>
      <c r="H29" s="7"/>
      <c r="I29" s="7"/>
      <c r="J29" s="7"/>
    </row>
    <row r="30" spans="3:10" ht="12.75">
      <c r="C30" s="98" t="s">
        <v>72</v>
      </c>
      <c r="D30" s="7"/>
      <c r="E30" s="7"/>
      <c r="F30" s="7"/>
      <c r="G30" s="7"/>
      <c r="H30" s="7"/>
      <c r="I30" s="7"/>
      <c r="J30" s="7"/>
    </row>
    <row r="31" ht="12.75">
      <c r="C31" s="93" t="s">
        <v>75</v>
      </c>
    </row>
    <row r="32" ht="12.75">
      <c r="C32" s="93"/>
    </row>
    <row r="33" spans="1:10" ht="12.75">
      <c r="A33" s="83">
        <v>42856</v>
      </c>
      <c r="C33" s="93" t="s">
        <v>76</v>
      </c>
      <c r="J33" s="93"/>
    </row>
    <row r="34" spans="1:3" ht="12.75">
      <c r="A34" s="83">
        <v>42917</v>
      </c>
      <c r="C34" t="s">
        <v>78</v>
      </c>
    </row>
    <row r="35" spans="1:3" ht="12.75">
      <c r="A35" s="83">
        <v>43160</v>
      </c>
      <c r="C35" s="93" t="s">
        <v>79</v>
      </c>
    </row>
    <row r="36" spans="1:3" ht="12.75">
      <c r="A36" s="83">
        <v>43556</v>
      </c>
      <c r="C36" s="93" t="s">
        <v>84</v>
      </c>
    </row>
    <row r="37" spans="1:3" ht="12.75">
      <c r="A37" s="83">
        <v>44652</v>
      </c>
      <c r="C37" s="93" t="s">
        <v>88</v>
      </c>
    </row>
    <row r="38" spans="1:3" ht="12.75">
      <c r="A38" s="83">
        <v>44986</v>
      </c>
      <c r="C38" s="93" t="s">
        <v>97</v>
      </c>
    </row>
    <row r="39" spans="1:3" ht="12.75">
      <c r="A39" s="83">
        <v>45047</v>
      </c>
      <c r="C39" s="93" t="s">
        <v>98</v>
      </c>
    </row>
  </sheetData>
  <sheetProtection sheet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 W Boyce</dc:creator>
  <cp:keywords/>
  <dc:description/>
  <cp:lastModifiedBy>Owner</cp:lastModifiedBy>
  <cp:lastPrinted>2023-05-04T21:09:11Z</cp:lastPrinted>
  <dcterms:created xsi:type="dcterms:W3CDTF">2004-07-24T20:30:27Z</dcterms:created>
  <dcterms:modified xsi:type="dcterms:W3CDTF">2023-05-04T21:12:48Z</dcterms:modified>
  <cp:category/>
  <cp:version/>
  <cp:contentType/>
  <cp:contentStatus/>
</cp:coreProperties>
</file>